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785" windowHeight="9495" tabRatio="848" firstSheet="1" activeTab="2"/>
  </bookViews>
  <sheets>
    <sheet name="现场抽查" sheetId="28" state="hidden" r:id="rId1"/>
    <sheet name="基础数据表 (更新)" sheetId="31" r:id="rId2"/>
    <sheet name="评分表" sheetId="35" r:id="rId3"/>
    <sheet name="项目支出明细表" sheetId="29" state="hidden" r:id="rId4"/>
    <sheet name="2019年清理财政可收回资金" sheetId="34" state="hidden" r:id="rId5"/>
    <sheet name="年度目标" sheetId="33" state="hidden" r:id="rId6"/>
  </sheets>
  <definedNames>
    <definedName name="_xlnm._FilterDatabase" localSheetId="3" hidden="1">项目支出明细表!$A$4:$IT$30</definedName>
    <definedName name="_xlnm.Print_Area" localSheetId="1">'基础数据表 (更新)'!$A$1:$H$49</definedName>
    <definedName name="_xlnm.Print_Area" localSheetId="3">项目支出明细表!$A$2:$G$27</definedName>
    <definedName name="_xlnm.Print_Titles" localSheetId="3">项目支出明细表!$2:$4</definedName>
    <definedName name="_xlnm.Print_Area" localSheetId="2">评分表!$A$1:$O$30</definedName>
  </definedNames>
  <calcPr calcId="144525"/>
</workbook>
</file>

<file path=xl/sharedStrings.xml><?xml version="1.0" encoding="utf-8"?>
<sst xmlns="http://schemas.openxmlformats.org/spreadsheetml/2006/main" count="404" uniqueCount="352">
  <si>
    <r>
      <rPr>
        <sz val="12"/>
        <rFont val="宋体"/>
        <charset val="134"/>
      </rPr>
      <t>附件</t>
    </r>
    <r>
      <rPr>
        <sz val="12"/>
        <rFont val="Times New Roman"/>
        <charset val="0"/>
      </rPr>
      <t>6</t>
    </r>
  </si>
  <si>
    <r>
      <rPr>
        <b/>
        <sz val="16"/>
        <color theme="1"/>
        <rFont val="Times New Roman"/>
        <charset val="0"/>
      </rPr>
      <t xml:space="preserve"> </t>
    </r>
    <r>
      <rPr>
        <b/>
        <sz val="16"/>
        <color indexed="8"/>
        <rFont val="宋体"/>
        <charset val="134"/>
      </rPr>
      <t>绩效评价现场凭证抽查情况</t>
    </r>
  </si>
  <si>
    <r>
      <rPr>
        <b/>
        <sz val="11"/>
        <color indexed="8"/>
        <rFont val="宋体"/>
        <charset val="134"/>
      </rPr>
      <t>序号</t>
    </r>
  </si>
  <si>
    <r>
      <rPr>
        <b/>
        <sz val="11"/>
        <color indexed="8"/>
        <rFont val="宋体"/>
        <charset val="134"/>
      </rPr>
      <t>记账科目</t>
    </r>
  </si>
  <si>
    <r>
      <rPr>
        <b/>
        <sz val="11"/>
        <color indexed="8"/>
        <rFont val="宋体"/>
        <charset val="134"/>
      </rPr>
      <t>凭证号</t>
    </r>
  </si>
  <si>
    <r>
      <rPr>
        <b/>
        <sz val="11"/>
        <color indexed="8"/>
        <rFont val="宋体"/>
        <charset val="134"/>
      </rPr>
      <t>金额</t>
    </r>
  </si>
  <si>
    <r>
      <rPr>
        <b/>
        <sz val="11"/>
        <color indexed="8"/>
        <rFont val="宋体"/>
        <charset val="134"/>
      </rPr>
      <t>备注</t>
    </r>
  </si>
  <si>
    <r>
      <rPr>
        <b/>
        <sz val="11"/>
        <color indexed="8"/>
        <rFont val="宋体"/>
        <charset val="134"/>
      </rPr>
      <t>问题</t>
    </r>
  </si>
  <si>
    <t>附件2</t>
  </si>
  <si>
    <t>部门整体支出绩效评价基础数据表</t>
  </si>
  <si>
    <t>单位名称:常德市人大常委会机关</t>
  </si>
  <si>
    <t>金额单位:万元</t>
  </si>
  <si>
    <t>项目</t>
  </si>
  <si>
    <r>
      <rPr>
        <b/>
        <sz val="11"/>
        <rFont val="Times New Roman"/>
        <charset val="0"/>
      </rPr>
      <t>2020</t>
    </r>
    <r>
      <rPr>
        <b/>
        <sz val="11"/>
        <rFont val="宋体"/>
        <charset val="134"/>
      </rPr>
      <t>年编制数</t>
    </r>
  </si>
  <si>
    <r>
      <rPr>
        <b/>
        <sz val="11"/>
        <rFont val="Times New Roman"/>
        <charset val="0"/>
      </rPr>
      <t>2020</t>
    </r>
    <r>
      <rPr>
        <b/>
        <sz val="11"/>
        <rFont val="宋体"/>
        <charset val="134"/>
      </rPr>
      <t>年实际在职人数</t>
    </r>
  </si>
  <si>
    <t>控制率</t>
  </si>
  <si>
    <t>财政供养人员情况</t>
  </si>
  <si>
    <t>经费控制情况</t>
  </si>
  <si>
    <r>
      <rPr>
        <sz val="11"/>
        <rFont val="Times New Roman"/>
        <charset val="0"/>
      </rPr>
      <t>2019</t>
    </r>
    <r>
      <rPr>
        <sz val="11"/>
        <rFont val="仿宋"/>
        <charset val="134"/>
      </rPr>
      <t>年预算数</t>
    </r>
  </si>
  <si>
    <r>
      <rPr>
        <sz val="11"/>
        <rFont val="Times New Roman"/>
        <charset val="0"/>
      </rPr>
      <t>2019</t>
    </r>
    <r>
      <rPr>
        <sz val="11"/>
        <rFont val="仿宋"/>
        <charset val="134"/>
      </rPr>
      <t>年决算数</t>
    </r>
  </si>
  <si>
    <r>
      <rPr>
        <sz val="11"/>
        <rFont val="Times New Roman"/>
        <charset val="0"/>
      </rPr>
      <t>2020</t>
    </r>
    <r>
      <rPr>
        <sz val="11"/>
        <rFont val="仿宋"/>
        <charset val="134"/>
      </rPr>
      <t>年预算数</t>
    </r>
  </si>
  <si>
    <r>
      <rPr>
        <sz val="11"/>
        <rFont val="Times New Roman"/>
        <charset val="0"/>
      </rPr>
      <t>2020</t>
    </r>
    <r>
      <rPr>
        <sz val="11"/>
        <rFont val="仿宋"/>
        <charset val="134"/>
      </rPr>
      <t>年决算数</t>
    </r>
  </si>
  <si>
    <t>三公经费</t>
  </si>
  <si>
    <t xml:space="preserve">  公务用车购置和维护经费</t>
  </si>
  <si>
    <t xml:space="preserve">     其中：公车购置</t>
  </si>
  <si>
    <r>
      <rPr>
        <sz val="11"/>
        <rFont val="Times New Roman"/>
        <charset val="0"/>
      </rPr>
      <t xml:space="preserve">        </t>
    </r>
    <r>
      <rPr>
        <sz val="11"/>
        <rFont val="仿宋"/>
        <charset val="134"/>
      </rPr>
      <t>公车运行维护</t>
    </r>
  </si>
  <si>
    <t xml:space="preserve">        其他交通费用-公车补贴</t>
  </si>
  <si>
    <t xml:space="preserve">      其他交通费用-租车费</t>
  </si>
  <si>
    <t xml:space="preserve">  出国经费</t>
  </si>
  <si>
    <t xml:space="preserve">  公务接待</t>
  </si>
  <si>
    <t>项目支出</t>
  </si>
  <si>
    <t>公用经费情况：</t>
  </si>
  <si>
    <r>
      <rPr>
        <sz val="11"/>
        <rFont val="Times New Roman"/>
        <charset val="0"/>
      </rPr>
      <t xml:space="preserve">    </t>
    </r>
    <r>
      <rPr>
        <sz val="11"/>
        <rFont val="仿宋"/>
        <charset val="0"/>
      </rPr>
      <t>其中：</t>
    </r>
    <r>
      <rPr>
        <sz val="11"/>
        <rFont val="Times New Roman"/>
        <charset val="0"/>
      </rPr>
      <t xml:space="preserve">     </t>
    </r>
    <r>
      <rPr>
        <sz val="11"/>
        <rFont val="仿宋"/>
        <charset val="0"/>
      </rPr>
      <t>办公费</t>
    </r>
  </si>
  <si>
    <t>印刷费</t>
  </si>
  <si>
    <t>咨询费</t>
  </si>
  <si>
    <t>手续费</t>
  </si>
  <si>
    <t>水费</t>
  </si>
  <si>
    <t>电费</t>
  </si>
  <si>
    <t>邮电费</t>
  </si>
  <si>
    <t>取暖费</t>
  </si>
  <si>
    <t>差旅费</t>
  </si>
  <si>
    <t>因共出国（境）费用</t>
  </si>
  <si>
    <t>维修（护）费</t>
  </si>
  <si>
    <t>租赁费</t>
  </si>
  <si>
    <t>会议费</t>
  </si>
  <si>
    <t>公务接待费</t>
  </si>
  <si>
    <t>培训费</t>
  </si>
  <si>
    <t>劳务费</t>
  </si>
  <si>
    <t>委托业务费</t>
  </si>
  <si>
    <t>党建经费</t>
  </si>
  <si>
    <t>工会经费</t>
  </si>
  <si>
    <t>福利费</t>
  </si>
  <si>
    <t>公务用车运行维护费</t>
  </si>
  <si>
    <t>其他交通费用</t>
  </si>
  <si>
    <t>老干经费</t>
  </si>
  <si>
    <t>伙食补助费</t>
  </si>
  <si>
    <t>物业管理费</t>
  </si>
  <si>
    <t>办公设备购置</t>
  </si>
  <si>
    <t>其他商品和服务支出</t>
  </si>
  <si>
    <t>政府采购金额</t>
  </si>
  <si>
    <t>——</t>
  </si>
  <si>
    <r>
      <rPr>
        <b/>
        <sz val="11"/>
        <rFont val="仿宋"/>
        <charset val="134"/>
      </rPr>
      <t>部门整体支出预算调整</t>
    </r>
    <r>
      <rPr>
        <b/>
        <sz val="11"/>
        <rFont val="Times New Roman"/>
        <charset val="0"/>
      </rPr>
      <t xml:space="preserve"> </t>
    </r>
  </si>
  <si>
    <t>楼堂馆所控制情况（2020年完工项目）</t>
  </si>
  <si>
    <t xml:space="preserve"> </t>
  </si>
  <si>
    <t>批复规模（㎡）</t>
  </si>
  <si>
    <t>实际规模（㎡）</t>
  </si>
  <si>
    <r>
      <rPr>
        <sz val="10"/>
        <rFont val="仿宋"/>
        <charset val="134"/>
      </rPr>
      <t>规模</t>
    </r>
    <r>
      <rPr>
        <sz val="10"/>
        <rFont val="Times New Roman"/>
        <charset val="0"/>
      </rPr>
      <t xml:space="preserve">
</t>
    </r>
    <r>
      <rPr>
        <sz val="10"/>
        <rFont val="仿宋"/>
        <charset val="134"/>
      </rPr>
      <t>控制率</t>
    </r>
  </si>
  <si>
    <t>预算投资</t>
  </si>
  <si>
    <t>实际投资</t>
  </si>
  <si>
    <t>投资概算控制率</t>
  </si>
  <si>
    <t>厉行节约保障措施</t>
  </si>
  <si>
    <r>
      <rPr>
        <sz val="11"/>
        <rFont val="仿宋"/>
        <charset val="134"/>
      </rPr>
      <t>制定了</t>
    </r>
    <r>
      <rPr>
        <sz val="11"/>
        <rFont val="Times New Roman"/>
        <charset val="134"/>
      </rPr>
      <t xml:space="preserve"> </t>
    </r>
    <r>
      <rPr>
        <sz val="11"/>
        <rFont val="宋体"/>
        <charset val="134"/>
      </rPr>
      <t>《</t>
    </r>
    <r>
      <rPr>
        <sz val="11"/>
        <rFont val="仿宋"/>
        <charset val="134"/>
      </rPr>
      <t>常德市人大常委会机关财务管理制度</t>
    </r>
    <r>
      <rPr>
        <sz val="11"/>
        <rFont val="宋体"/>
        <charset val="134"/>
      </rPr>
      <t>》、《</t>
    </r>
    <r>
      <rPr>
        <sz val="11"/>
        <rFont val="仿宋"/>
        <charset val="134"/>
      </rPr>
      <t>常德市人大常委会机关会议费管理制度》、《常德市人大常委会机关资产管理制度》等制度。</t>
    </r>
  </si>
  <si>
    <r>
      <t>附件</t>
    </r>
    <r>
      <rPr>
        <b/>
        <sz val="12"/>
        <rFont val="Times New Roman"/>
        <charset val="0"/>
      </rPr>
      <t>1</t>
    </r>
  </si>
  <si>
    <r>
      <rPr>
        <b/>
        <sz val="18"/>
        <rFont val="Times New Roman"/>
        <charset val="0"/>
      </rPr>
      <t>2020</t>
    </r>
    <r>
      <rPr>
        <b/>
        <sz val="18"/>
        <rFont val="方正小标宋_GBK"/>
        <charset val="0"/>
      </rPr>
      <t>年度</t>
    </r>
    <r>
      <rPr>
        <b/>
        <sz val="18"/>
        <rFont val="Times New Roman"/>
        <charset val="0"/>
      </rPr>
      <t xml:space="preserve"> </t>
    </r>
    <r>
      <rPr>
        <b/>
        <sz val="18"/>
        <rFont val="方正小标宋_GBK"/>
        <charset val="0"/>
      </rPr>
      <t>常德市人大机关 部门整体支出绩效评价指标体系</t>
    </r>
  </si>
  <si>
    <r>
      <rPr>
        <sz val="10"/>
        <rFont val="Times New Roman"/>
        <charset val="0"/>
      </rPr>
      <t>2020</t>
    </r>
    <r>
      <rPr>
        <sz val="10"/>
        <rFont val="宋体"/>
        <charset val="134"/>
      </rPr>
      <t>年工作总结</t>
    </r>
  </si>
  <si>
    <r>
      <rPr>
        <b/>
        <sz val="12"/>
        <rFont val="仿宋"/>
        <charset val="134"/>
      </rPr>
      <t>一级</t>
    </r>
    <r>
      <rPr>
        <b/>
        <sz val="12"/>
        <rFont val="Times New Roman"/>
        <charset val="0"/>
      </rPr>
      <t xml:space="preserve">
</t>
    </r>
    <r>
      <rPr>
        <b/>
        <sz val="12"/>
        <rFont val="仿宋"/>
        <charset val="134"/>
      </rPr>
      <t>指标</t>
    </r>
  </si>
  <si>
    <r>
      <rPr>
        <b/>
        <sz val="12"/>
        <rFont val="仿宋"/>
        <charset val="134"/>
      </rPr>
      <t>二级</t>
    </r>
    <r>
      <rPr>
        <b/>
        <sz val="12"/>
        <rFont val="Times New Roman"/>
        <charset val="0"/>
      </rPr>
      <t xml:space="preserve">
</t>
    </r>
    <r>
      <rPr>
        <b/>
        <sz val="12"/>
        <rFont val="仿宋"/>
        <charset val="134"/>
      </rPr>
      <t>指标</t>
    </r>
  </si>
  <si>
    <t>分值</t>
  </si>
  <si>
    <t>三级指标</t>
  </si>
  <si>
    <t>指标解释</t>
  </si>
  <si>
    <t>评分标准</t>
  </si>
  <si>
    <t>得分</t>
  </si>
  <si>
    <t>备注</t>
  </si>
  <si>
    <r>
      <rPr>
        <sz val="12"/>
        <rFont val="仿宋"/>
        <charset val="134"/>
      </rPr>
      <t>投</t>
    </r>
    <r>
      <rPr>
        <sz val="12"/>
        <rFont val="Times New Roman"/>
        <charset val="0"/>
      </rPr>
      <t xml:space="preserve">   </t>
    </r>
    <r>
      <rPr>
        <sz val="12"/>
        <rFont val="仿宋"/>
        <charset val="134"/>
      </rPr>
      <t>入</t>
    </r>
  </si>
  <si>
    <r>
      <rPr>
        <sz val="12"/>
        <rFont val="仿宋"/>
        <charset val="134"/>
      </rPr>
      <t>目标</t>
    </r>
    <r>
      <rPr>
        <sz val="12"/>
        <rFont val="Times New Roman"/>
        <charset val="0"/>
      </rPr>
      <t xml:space="preserve">
</t>
    </r>
    <r>
      <rPr>
        <sz val="12"/>
        <rFont val="仿宋"/>
        <charset val="134"/>
      </rPr>
      <t>设定</t>
    </r>
  </si>
  <si>
    <t>绩效目标合理性</t>
  </si>
  <si>
    <t>部门（单位）所设立的整体绩效目标依据是否充分，是否符合客观实际，用以反映和考核部门（单位）整体绩效目标与部门履职、年度工作任务的相符性情况。</t>
  </si>
  <si>
    <r>
      <rPr>
        <sz val="12"/>
        <rFont val="仿宋"/>
        <charset val="134"/>
      </rPr>
      <t>①符合国家法律法规、国民经济和社会发展总体规划，得</t>
    </r>
    <r>
      <rPr>
        <sz val="12"/>
        <rFont val="Times New Roman"/>
        <charset val="0"/>
      </rPr>
      <t>1</t>
    </r>
    <r>
      <rPr>
        <sz val="12"/>
        <rFont val="仿宋"/>
        <charset val="134"/>
      </rPr>
      <t>分；</t>
    </r>
    <r>
      <rPr>
        <sz val="12"/>
        <rFont val="Times New Roman"/>
        <charset val="0"/>
      </rPr>
      <t xml:space="preserve">
</t>
    </r>
    <r>
      <rPr>
        <sz val="12"/>
        <rFont val="仿宋"/>
        <charset val="134"/>
      </rPr>
      <t>②符合部门职责，得</t>
    </r>
    <r>
      <rPr>
        <sz val="12"/>
        <rFont val="Times New Roman"/>
        <charset val="0"/>
      </rPr>
      <t>1</t>
    </r>
    <r>
      <rPr>
        <sz val="12"/>
        <rFont val="仿宋"/>
        <charset val="134"/>
      </rPr>
      <t>分；</t>
    </r>
    <r>
      <rPr>
        <sz val="12"/>
        <rFont val="Times New Roman"/>
        <charset val="0"/>
      </rPr>
      <t xml:space="preserve">
</t>
    </r>
    <r>
      <rPr>
        <sz val="12"/>
        <rFont val="仿宋"/>
        <charset val="134"/>
      </rPr>
      <t>③符合部门制定的中长期实施规划，得</t>
    </r>
    <r>
      <rPr>
        <sz val="12"/>
        <rFont val="Times New Roman"/>
        <charset val="0"/>
      </rPr>
      <t>3</t>
    </r>
    <r>
      <rPr>
        <sz val="12"/>
        <rFont val="仿宋"/>
        <charset val="134"/>
      </rPr>
      <t>分。</t>
    </r>
  </si>
  <si>
    <t>绩效指标明确性</t>
  </si>
  <si>
    <t>部门（单位）依据整体绩效目标所设定的绩效指标是否清晰、细化、可衡量，用以反映和考核部门（单位）整体绩效目标的明细化情况。</t>
  </si>
  <si>
    <r>
      <rPr>
        <sz val="12"/>
        <rFont val="仿宋"/>
        <charset val="134"/>
      </rPr>
      <t>①将部门整体的绩效目标细化分解为具体的工作任务，得</t>
    </r>
    <r>
      <rPr>
        <sz val="12"/>
        <rFont val="Times New Roman"/>
        <charset val="0"/>
      </rPr>
      <t>1</t>
    </r>
    <r>
      <rPr>
        <sz val="12"/>
        <rFont val="仿宋"/>
        <charset val="134"/>
      </rPr>
      <t>分；</t>
    </r>
    <r>
      <rPr>
        <sz val="12"/>
        <rFont val="Times New Roman"/>
        <charset val="0"/>
      </rPr>
      <t xml:space="preserve">
</t>
    </r>
    <r>
      <rPr>
        <sz val="12"/>
        <rFont val="仿宋"/>
        <charset val="134"/>
      </rPr>
      <t>②通过清晰、可衡量的指标值予以体现，得</t>
    </r>
    <r>
      <rPr>
        <sz val="12"/>
        <rFont val="Times New Roman"/>
        <charset val="0"/>
      </rPr>
      <t>2</t>
    </r>
    <r>
      <rPr>
        <sz val="12"/>
        <rFont val="仿宋"/>
        <charset val="134"/>
      </rPr>
      <t>分；</t>
    </r>
    <r>
      <rPr>
        <sz val="12"/>
        <rFont val="Times New Roman"/>
        <charset val="0"/>
      </rPr>
      <t xml:space="preserve">   
</t>
    </r>
    <r>
      <rPr>
        <sz val="12"/>
        <rFont val="仿宋"/>
        <charset val="134"/>
      </rPr>
      <t>③与部门年度的任务数或计划数相对应，得</t>
    </r>
    <r>
      <rPr>
        <sz val="12"/>
        <rFont val="Times New Roman"/>
        <charset val="0"/>
      </rPr>
      <t>2</t>
    </r>
    <r>
      <rPr>
        <sz val="12"/>
        <rFont val="仿宋"/>
        <charset val="134"/>
      </rPr>
      <t>分；</t>
    </r>
    <r>
      <rPr>
        <sz val="12"/>
        <rFont val="Times New Roman"/>
        <charset val="0"/>
      </rPr>
      <t xml:space="preserve">
</t>
    </r>
    <r>
      <rPr>
        <sz val="12"/>
        <rFont val="仿宋"/>
        <charset val="134"/>
      </rPr>
      <t>④与本年度部门预算资金相匹配，得</t>
    </r>
    <r>
      <rPr>
        <sz val="12"/>
        <rFont val="Times New Roman"/>
        <charset val="0"/>
      </rPr>
      <t>2</t>
    </r>
    <r>
      <rPr>
        <sz val="12"/>
        <rFont val="仿宋"/>
        <charset val="134"/>
      </rPr>
      <t>分。</t>
    </r>
  </si>
  <si>
    <r>
      <rPr>
        <sz val="12"/>
        <rFont val="仿宋"/>
        <charset val="134"/>
      </rPr>
      <t>预算</t>
    </r>
    <r>
      <rPr>
        <sz val="12"/>
        <rFont val="Times New Roman"/>
        <charset val="0"/>
      </rPr>
      <t xml:space="preserve">
</t>
    </r>
    <r>
      <rPr>
        <sz val="12"/>
        <rFont val="仿宋"/>
        <charset val="134"/>
      </rPr>
      <t>配置</t>
    </r>
  </si>
  <si>
    <t>在职人员控制率</t>
  </si>
  <si>
    <r>
      <rPr>
        <sz val="12"/>
        <rFont val="仿宋"/>
        <charset val="134"/>
      </rPr>
      <t>在职人员控制率</t>
    </r>
    <r>
      <rPr>
        <sz val="12"/>
        <rFont val="Times New Roman"/>
        <charset val="0"/>
      </rPr>
      <t>=</t>
    </r>
    <r>
      <rPr>
        <sz val="12"/>
        <rFont val="仿宋"/>
        <charset val="134"/>
      </rPr>
      <t>（在职人员数</t>
    </r>
    <r>
      <rPr>
        <sz val="12"/>
        <rFont val="Times New Roman"/>
        <charset val="0"/>
      </rPr>
      <t>/</t>
    </r>
    <r>
      <rPr>
        <sz val="12"/>
        <rFont val="仿宋"/>
        <charset val="134"/>
      </rPr>
      <t>编制数）</t>
    </r>
    <r>
      <rPr>
        <sz val="12"/>
        <rFont val="Times New Roman"/>
        <charset val="0"/>
      </rPr>
      <t>×100%</t>
    </r>
    <r>
      <rPr>
        <sz val="12"/>
        <rFont val="仿宋"/>
        <charset val="134"/>
      </rPr>
      <t>。</t>
    </r>
    <r>
      <rPr>
        <sz val="12"/>
        <rFont val="Times New Roman"/>
        <charset val="0"/>
      </rPr>
      <t xml:space="preserve">
</t>
    </r>
    <r>
      <rPr>
        <sz val="12"/>
        <rFont val="仿宋"/>
        <charset val="134"/>
      </rPr>
      <t>在职人员数：部门（单位）实际在职人数，以财政部确定的部门决算编制口径为准。扣掉编制部门和劳动部门批复同意的临聘人员。</t>
    </r>
    <r>
      <rPr>
        <sz val="12"/>
        <rFont val="Times New Roman"/>
        <charset val="0"/>
      </rPr>
      <t xml:space="preserve">
</t>
    </r>
    <r>
      <rPr>
        <sz val="12"/>
        <rFont val="仿宋"/>
        <charset val="134"/>
      </rPr>
      <t>编制数：机构编制部门核定批复的部门（单位）的人员编制数。</t>
    </r>
  </si>
  <si>
    <r>
      <rPr>
        <sz val="12"/>
        <rFont val="仿宋"/>
        <charset val="134"/>
      </rPr>
      <t>在职人员控制率</t>
    </r>
    <r>
      <rPr>
        <sz val="12"/>
        <rFont val="Times New Roman"/>
        <charset val="0"/>
      </rPr>
      <t>≤100%</t>
    </r>
    <r>
      <rPr>
        <sz val="12"/>
        <rFont val="仿宋"/>
        <charset val="134"/>
      </rPr>
      <t>，得</t>
    </r>
    <r>
      <rPr>
        <sz val="12"/>
        <rFont val="Times New Roman"/>
        <charset val="0"/>
      </rPr>
      <t>3</t>
    </r>
    <r>
      <rPr>
        <sz val="12"/>
        <rFont val="仿宋"/>
        <charset val="134"/>
      </rPr>
      <t>分；</t>
    </r>
    <r>
      <rPr>
        <sz val="12"/>
        <rFont val="Times New Roman"/>
        <charset val="0"/>
      </rPr>
      <t xml:space="preserve">
</t>
    </r>
    <r>
      <rPr>
        <sz val="12"/>
        <rFont val="仿宋"/>
        <charset val="134"/>
      </rPr>
      <t>每超过一个百分点扣</t>
    </r>
    <r>
      <rPr>
        <sz val="12"/>
        <rFont val="Times New Roman"/>
        <charset val="0"/>
      </rPr>
      <t>0.5</t>
    </r>
    <r>
      <rPr>
        <sz val="12"/>
        <rFont val="仿宋"/>
        <charset val="134"/>
      </rPr>
      <t>分，扣完为止。</t>
    </r>
  </si>
  <si>
    <r>
      <rPr>
        <b/>
        <sz val="10"/>
        <rFont val="宋体"/>
        <charset val="134"/>
      </rPr>
      <t>在职人数：</t>
    </r>
  </si>
  <si>
    <r>
      <rPr>
        <sz val="10"/>
        <rFont val="宋体"/>
        <charset val="134"/>
      </rPr>
      <t>编制数：</t>
    </r>
  </si>
  <si>
    <r>
      <rPr>
        <sz val="12"/>
        <rFont val="Times New Roman"/>
        <charset val="0"/>
      </rPr>
      <t>“</t>
    </r>
    <r>
      <rPr>
        <sz val="12"/>
        <rFont val="仿宋"/>
        <charset val="134"/>
      </rPr>
      <t>三公经费</t>
    </r>
    <r>
      <rPr>
        <sz val="12"/>
        <rFont val="Times New Roman"/>
        <charset val="0"/>
      </rPr>
      <t>”</t>
    </r>
    <r>
      <rPr>
        <sz val="12"/>
        <rFont val="仿宋"/>
        <charset val="134"/>
      </rPr>
      <t>变动率</t>
    </r>
  </si>
  <si>
    <r>
      <rPr>
        <sz val="12"/>
        <rFont val="Times New Roman"/>
        <charset val="0"/>
      </rPr>
      <t>“</t>
    </r>
    <r>
      <rPr>
        <sz val="12"/>
        <rFont val="仿宋"/>
        <charset val="134"/>
      </rPr>
      <t>三公经费</t>
    </r>
    <r>
      <rPr>
        <sz val="12"/>
        <rFont val="Times New Roman"/>
        <charset val="0"/>
      </rPr>
      <t>”</t>
    </r>
    <r>
      <rPr>
        <sz val="12"/>
        <rFont val="仿宋"/>
        <charset val="134"/>
      </rPr>
      <t>变动率</t>
    </r>
    <r>
      <rPr>
        <sz val="12"/>
        <rFont val="Times New Roman"/>
        <charset val="0"/>
      </rPr>
      <t>=[</t>
    </r>
    <r>
      <rPr>
        <sz val="12"/>
        <rFont val="仿宋"/>
        <charset val="134"/>
      </rPr>
      <t>（本年度</t>
    </r>
    <r>
      <rPr>
        <sz val="12"/>
        <rFont val="Times New Roman"/>
        <charset val="0"/>
      </rPr>
      <t>“</t>
    </r>
    <r>
      <rPr>
        <sz val="12"/>
        <rFont val="仿宋"/>
        <charset val="134"/>
      </rPr>
      <t>三公经费</t>
    </r>
    <r>
      <rPr>
        <sz val="12"/>
        <rFont val="Times New Roman"/>
        <charset val="0"/>
      </rPr>
      <t>”</t>
    </r>
    <r>
      <rPr>
        <sz val="12"/>
        <rFont val="仿宋"/>
        <charset val="134"/>
      </rPr>
      <t>预算数</t>
    </r>
    <r>
      <rPr>
        <sz val="12"/>
        <rFont val="Times New Roman"/>
        <charset val="0"/>
      </rPr>
      <t>-</t>
    </r>
    <r>
      <rPr>
        <sz val="12"/>
        <rFont val="仿宋"/>
        <charset val="134"/>
      </rPr>
      <t>上年度</t>
    </r>
    <r>
      <rPr>
        <sz val="12"/>
        <rFont val="Times New Roman"/>
        <charset val="0"/>
      </rPr>
      <t>“</t>
    </r>
    <r>
      <rPr>
        <sz val="12"/>
        <rFont val="仿宋"/>
        <charset val="134"/>
      </rPr>
      <t>三公经费</t>
    </r>
    <r>
      <rPr>
        <sz val="12"/>
        <rFont val="Times New Roman"/>
        <charset val="0"/>
      </rPr>
      <t>”</t>
    </r>
    <r>
      <rPr>
        <sz val="12"/>
        <rFont val="仿宋"/>
        <charset val="134"/>
      </rPr>
      <t>预算数）</t>
    </r>
    <r>
      <rPr>
        <sz val="12"/>
        <rFont val="Times New Roman"/>
        <charset val="0"/>
      </rPr>
      <t>/</t>
    </r>
    <r>
      <rPr>
        <sz val="12"/>
        <rFont val="仿宋"/>
        <charset val="134"/>
      </rPr>
      <t>上年度</t>
    </r>
    <r>
      <rPr>
        <sz val="12"/>
        <rFont val="Times New Roman"/>
        <charset val="0"/>
      </rPr>
      <t>“</t>
    </r>
    <r>
      <rPr>
        <sz val="12"/>
        <rFont val="仿宋"/>
        <charset val="134"/>
      </rPr>
      <t>三公经费</t>
    </r>
    <r>
      <rPr>
        <sz val="12"/>
        <rFont val="Times New Roman"/>
        <charset val="0"/>
      </rPr>
      <t>”</t>
    </r>
    <r>
      <rPr>
        <sz val="12"/>
        <rFont val="仿宋"/>
        <charset val="134"/>
      </rPr>
      <t>预算数</t>
    </r>
    <r>
      <rPr>
        <sz val="12"/>
        <rFont val="Times New Roman"/>
        <charset val="0"/>
      </rPr>
      <t>]×100%</t>
    </r>
    <r>
      <rPr>
        <sz val="12"/>
        <rFont val="仿宋"/>
        <charset val="134"/>
      </rPr>
      <t>。</t>
    </r>
    <r>
      <rPr>
        <sz val="12"/>
        <rFont val="Times New Roman"/>
        <charset val="0"/>
      </rPr>
      <t xml:space="preserve">
“</t>
    </r>
    <r>
      <rPr>
        <sz val="12"/>
        <rFont val="仿宋"/>
        <charset val="134"/>
      </rPr>
      <t>三公经费</t>
    </r>
    <r>
      <rPr>
        <sz val="12"/>
        <rFont val="Times New Roman"/>
        <charset val="0"/>
      </rPr>
      <t>”</t>
    </r>
    <r>
      <rPr>
        <sz val="12"/>
        <rFont val="仿宋"/>
        <charset val="134"/>
      </rPr>
      <t>：年度预算安排的因公出国（境）费、公务车辆购置及运行费和公务招待费。</t>
    </r>
  </si>
  <si>
    <r>
      <rPr>
        <sz val="12"/>
        <rFont val="Times New Roman"/>
        <charset val="0"/>
      </rPr>
      <t>“</t>
    </r>
    <r>
      <rPr>
        <sz val="12"/>
        <rFont val="仿宋"/>
        <charset val="134"/>
      </rPr>
      <t>三公经费</t>
    </r>
    <r>
      <rPr>
        <sz val="12"/>
        <rFont val="Times New Roman"/>
        <charset val="0"/>
      </rPr>
      <t>”</t>
    </r>
    <r>
      <rPr>
        <sz val="12"/>
        <rFont val="仿宋"/>
        <charset val="134"/>
      </rPr>
      <t>变动率</t>
    </r>
    <r>
      <rPr>
        <sz val="12"/>
        <rFont val="Times New Roman"/>
        <charset val="0"/>
      </rPr>
      <t>≤0</t>
    </r>
    <r>
      <rPr>
        <sz val="12"/>
        <rFont val="仿宋"/>
        <charset val="134"/>
      </rPr>
      <t>，得</t>
    </r>
    <r>
      <rPr>
        <sz val="12"/>
        <rFont val="Times New Roman"/>
        <charset val="0"/>
      </rPr>
      <t>5</t>
    </r>
    <r>
      <rPr>
        <sz val="12"/>
        <rFont val="仿宋"/>
        <charset val="134"/>
      </rPr>
      <t>分；</t>
    </r>
    <r>
      <rPr>
        <sz val="12"/>
        <rFont val="Times New Roman"/>
        <charset val="0"/>
      </rPr>
      <t xml:space="preserve">
</t>
    </r>
    <r>
      <rPr>
        <sz val="12"/>
        <rFont val="仿宋"/>
        <charset val="134"/>
      </rPr>
      <t>每超过一个百分点扣</t>
    </r>
    <r>
      <rPr>
        <sz val="12"/>
        <rFont val="Times New Roman"/>
        <charset val="0"/>
      </rPr>
      <t>0.5</t>
    </r>
    <r>
      <rPr>
        <sz val="12"/>
        <rFont val="仿宋"/>
        <charset val="134"/>
      </rPr>
      <t>分，扣完为止。</t>
    </r>
  </si>
  <si>
    <r>
      <rPr>
        <sz val="10"/>
        <rFont val="宋体"/>
        <charset val="134"/>
      </rPr>
      <t>上年三公经费预算数：万元</t>
    </r>
  </si>
  <si>
    <r>
      <rPr>
        <sz val="10"/>
        <rFont val="宋体"/>
        <charset val="134"/>
      </rPr>
      <t>本年三公经费预算数：万元</t>
    </r>
  </si>
  <si>
    <t>重点支出安排率</t>
  </si>
  <si>
    <r>
      <rPr>
        <sz val="12"/>
        <rFont val="仿宋"/>
        <charset val="134"/>
      </rPr>
      <t>重点支出安排率</t>
    </r>
    <r>
      <rPr>
        <sz val="12"/>
        <rFont val="Times New Roman"/>
        <charset val="0"/>
      </rPr>
      <t>=</t>
    </r>
    <r>
      <rPr>
        <sz val="12"/>
        <rFont val="仿宋"/>
        <charset val="134"/>
      </rPr>
      <t>（重点项目支出</t>
    </r>
    <r>
      <rPr>
        <sz val="12"/>
        <rFont val="Times New Roman"/>
        <charset val="0"/>
      </rPr>
      <t>/</t>
    </r>
    <r>
      <rPr>
        <sz val="12"/>
        <rFont val="仿宋"/>
        <charset val="134"/>
      </rPr>
      <t>项目总支出）</t>
    </r>
    <r>
      <rPr>
        <sz val="12"/>
        <rFont val="Times New Roman"/>
        <charset val="0"/>
      </rPr>
      <t>×100%</t>
    </r>
    <r>
      <rPr>
        <sz val="12"/>
        <rFont val="仿宋"/>
        <charset val="134"/>
      </rPr>
      <t>。</t>
    </r>
    <r>
      <rPr>
        <sz val="12"/>
        <rFont val="Times New Roman"/>
        <charset val="0"/>
      </rPr>
      <t xml:space="preserve">
</t>
    </r>
    <r>
      <rPr>
        <sz val="12"/>
        <rFont val="仿宋"/>
        <charset val="134"/>
      </rPr>
      <t>重点项目支出：部门（单位）年度预算安排的，与本部门履职和发展密切相关、具有明显社会和经济影响、党委政府关心或社会比较关注的项目支出总额。</t>
    </r>
    <r>
      <rPr>
        <sz val="12"/>
        <rFont val="Times New Roman"/>
        <charset val="0"/>
      </rPr>
      <t xml:space="preserve">
</t>
    </r>
    <r>
      <rPr>
        <sz val="12"/>
        <rFont val="仿宋"/>
        <charset val="134"/>
      </rPr>
      <t>项目总支出：部门（单位）年度预算安排的项目支出总额。</t>
    </r>
  </si>
  <si>
    <r>
      <rPr>
        <sz val="12"/>
        <rFont val="仿宋"/>
        <charset val="134"/>
      </rPr>
      <t>重点支出安排率</t>
    </r>
    <r>
      <rPr>
        <sz val="12"/>
        <rFont val="Times New Roman"/>
        <charset val="0"/>
      </rPr>
      <t>≥90%</t>
    </r>
    <r>
      <rPr>
        <sz val="12"/>
        <rFont val="仿宋"/>
        <charset val="134"/>
      </rPr>
      <t>，得</t>
    </r>
    <r>
      <rPr>
        <sz val="12"/>
        <rFont val="Times New Roman"/>
        <charset val="0"/>
      </rPr>
      <t>5</t>
    </r>
    <r>
      <rPr>
        <sz val="12"/>
        <rFont val="仿宋"/>
        <charset val="134"/>
      </rPr>
      <t>分；</t>
    </r>
    <r>
      <rPr>
        <sz val="12"/>
        <rFont val="Times New Roman"/>
        <charset val="0"/>
      </rPr>
      <t xml:space="preserve">
80%</t>
    </r>
    <r>
      <rPr>
        <sz val="12"/>
        <rFont val="仿宋"/>
        <charset val="134"/>
      </rPr>
      <t>（含）</t>
    </r>
    <r>
      <rPr>
        <sz val="12"/>
        <rFont val="Times New Roman"/>
        <charset val="0"/>
      </rPr>
      <t>-90%</t>
    </r>
    <r>
      <rPr>
        <sz val="12"/>
        <rFont val="仿宋"/>
        <charset val="134"/>
      </rPr>
      <t>，得</t>
    </r>
    <r>
      <rPr>
        <sz val="12"/>
        <rFont val="Times New Roman"/>
        <charset val="0"/>
      </rPr>
      <t>4</t>
    </r>
    <r>
      <rPr>
        <sz val="12"/>
        <rFont val="仿宋"/>
        <charset val="134"/>
      </rPr>
      <t>分；</t>
    </r>
    <r>
      <rPr>
        <sz val="12"/>
        <rFont val="Times New Roman"/>
        <charset val="0"/>
      </rPr>
      <t xml:space="preserve">
70%</t>
    </r>
    <r>
      <rPr>
        <sz val="12"/>
        <rFont val="仿宋"/>
        <charset val="134"/>
      </rPr>
      <t>（含）</t>
    </r>
    <r>
      <rPr>
        <sz val="12"/>
        <rFont val="Times New Roman"/>
        <charset val="0"/>
      </rPr>
      <t>-80%</t>
    </r>
    <r>
      <rPr>
        <sz val="12"/>
        <rFont val="仿宋"/>
        <charset val="134"/>
      </rPr>
      <t>，得</t>
    </r>
    <r>
      <rPr>
        <sz val="12"/>
        <rFont val="Times New Roman"/>
        <charset val="0"/>
      </rPr>
      <t>3</t>
    </r>
    <r>
      <rPr>
        <sz val="12"/>
        <rFont val="仿宋"/>
        <charset val="134"/>
      </rPr>
      <t>分；</t>
    </r>
    <r>
      <rPr>
        <sz val="12"/>
        <rFont val="Times New Roman"/>
        <charset val="0"/>
      </rPr>
      <t xml:space="preserve">
60%</t>
    </r>
    <r>
      <rPr>
        <sz val="12"/>
        <rFont val="仿宋"/>
        <charset val="134"/>
      </rPr>
      <t>（含）</t>
    </r>
    <r>
      <rPr>
        <sz val="12"/>
        <rFont val="Times New Roman"/>
        <charset val="0"/>
      </rPr>
      <t>-70%</t>
    </r>
    <r>
      <rPr>
        <sz val="12"/>
        <rFont val="仿宋"/>
        <charset val="134"/>
      </rPr>
      <t>，得</t>
    </r>
    <r>
      <rPr>
        <sz val="12"/>
        <rFont val="Times New Roman"/>
        <charset val="0"/>
      </rPr>
      <t>2</t>
    </r>
    <r>
      <rPr>
        <sz val="12"/>
        <rFont val="仿宋"/>
        <charset val="134"/>
      </rPr>
      <t>分；</t>
    </r>
    <r>
      <rPr>
        <sz val="12"/>
        <rFont val="Times New Roman"/>
        <charset val="0"/>
      </rPr>
      <t xml:space="preserve">
</t>
    </r>
    <r>
      <rPr>
        <sz val="12"/>
        <rFont val="仿宋"/>
        <charset val="134"/>
      </rPr>
      <t>＜</t>
    </r>
    <r>
      <rPr>
        <sz val="12"/>
        <rFont val="Times New Roman"/>
        <charset val="0"/>
      </rPr>
      <t>60%</t>
    </r>
    <r>
      <rPr>
        <sz val="12"/>
        <rFont val="仿宋"/>
        <charset val="134"/>
      </rPr>
      <t>，得</t>
    </r>
    <r>
      <rPr>
        <sz val="12"/>
        <rFont val="Times New Roman"/>
        <charset val="0"/>
      </rPr>
      <t>0</t>
    </r>
    <r>
      <rPr>
        <sz val="12"/>
        <rFont val="仿宋"/>
        <charset val="134"/>
      </rPr>
      <t>分。</t>
    </r>
  </si>
  <si>
    <r>
      <rPr>
        <sz val="12"/>
        <rFont val="仿宋"/>
        <charset val="134"/>
      </rPr>
      <t>过</t>
    </r>
    <r>
      <rPr>
        <sz val="12"/>
        <rFont val="Times New Roman"/>
        <charset val="0"/>
      </rPr>
      <t xml:space="preserve">   </t>
    </r>
    <r>
      <rPr>
        <sz val="12"/>
        <rFont val="仿宋"/>
        <charset val="134"/>
      </rPr>
      <t>程</t>
    </r>
  </si>
  <si>
    <r>
      <rPr>
        <sz val="12"/>
        <rFont val="仿宋"/>
        <charset val="134"/>
      </rPr>
      <t>预算</t>
    </r>
    <r>
      <rPr>
        <sz val="12"/>
        <rFont val="Times New Roman"/>
        <charset val="0"/>
      </rPr>
      <t xml:space="preserve">
</t>
    </r>
    <r>
      <rPr>
        <sz val="12"/>
        <rFont val="仿宋"/>
        <charset val="134"/>
      </rPr>
      <t>执行</t>
    </r>
  </si>
  <si>
    <t>预算完成率</t>
  </si>
  <si>
    <r>
      <rPr>
        <sz val="12"/>
        <rFont val="仿宋"/>
        <charset val="134"/>
      </rPr>
      <t>预算完成率</t>
    </r>
    <r>
      <rPr>
        <sz val="12"/>
        <rFont val="Times New Roman"/>
        <charset val="0"/>
      </rPr>
      <t>=</t>
    </r>
    <r>
      <rPr>
        <sz val="12"/>
        <rFont val="仿宋"/>
        <charset val="134"/>
      </rPr>
      <t>（上年结转</t>
    </r>
    <r>
      <rPr>
        <sz val="12"/>
        <rFont val="Times New Roman"/>
        <charset val="0"/>
      </rPr>
      <t>+</t>
    </r>
    <r>
      <rPr>
        <sz val="12"/>
        <rFont val="仿宋"/>
        <charset val="134"/>
      </rPr>
      <t>年初预算</t>
    </r>
    <r>
      <rPr>
        <sz val="12"/>
        <rFont val="Times New Roman"/>
        <charset val="0"/>
      </rPr>
      <t>+</t>
    </r>
    <r>
      <rPr>
        <sz val="12"/>
        <rFont val="仿宋"/>
        <charset val="134"/>
      </rPr>
      <t>本年追加</t>
    </r>
    <r>
      <rPr>
        <sz val="12"/>
        <rFont val="Times New Roman"/>
        <charset val="0"/>
      </rPr>
      <t>-</t>
    </r>
    <r>
      <rPr>
        <sz val="12"/>
        <rFont val="仿宋"/>
        <charset val="134"/>
      </rPr>
      <t>年末结余</t>
    </r>
    <r>
      <rPr>
        <sz val="12"/>
        <rFont val="Times New Roman"/>
        <charset val="0"/>
      </rPr>
      <t>/</t>
    </r>
    <r>
      <rPr>
        <sz val="12"/>
        <rFont val="仿宋"/>
        <charset val="134"/>
      </rPr>
      <t>上年结转</t>
    </r>
    <r>
      <rPr>
        <sz val="12"/>
        <rFont val="Times New Roman"/>
        <charset val="0"/>
      </rPr>
      <t>+</t>
    </r>
    <r>
      <rPr>
        <sz val="12"/>
        <rFont val="仿宋"/>
        <charset val="134"/>
      </rPr>
      <t>年初预算</t>
    </r>
    <r>
      <rPr>
        <sz val="12"/>
        <rFont val="Times New Roman"/>
        <charset val="0"/>
      </rPr>
      <t>+</t>
    </r>
    <r>
      <rPr>
        <sz val="12"/>
        <rFont val="仿宋"/>
        <charset val="134"/>
      </rPr>
      <t>本年追加）</t>
    </r>
    <r>
      <rPr>
        <sz val="12"/>
        <rFont val="Times New Roman"/>
        <charset val="0"/>
      </rPr>
      <t>×100%</t>
    </r>
    <r>
      <rPr>
        <sz val="12"/>
        <rFont val="仿宋"/>
        <charset val="134"/>
      </rPr>
      <t>。</t>
    </r>
  </si>
  <si>
    <r>
      <rPr>
        <sz val="12"/>
        <rFont val="仿宋"/>
        <charset val="134"/>
      </rPr>
      <t>预算完成率</t>
    </r>
    <r>
      <rPr>
        <sz val="12"/>
        <rFont val="Times New Roman"/>
        <charset val="0"/>
      </rPr>
      <t>≥95%</t>
    </r>
    <r>
      <rPr>
        <sz val="12"/>
        <rFont val="仿宋"/>
        <charset val="134"/>
      </rPr>
      <t>，得</t>
    </r>
    <r>
      <rPr>
        <sz val="12"/>
        <rFont val="Times New Roman"/>
        <charset val="0"/>
      </rPr>
      <t>4</t>
    </r>
    <r>
      <rPr>
        <sz val="12"/>
        <rFont val="仿宋"/>
        <charset val="134"/>
      </rPr>
      <t>分；</t>
    </r>
    <r>
      <rPr>
        <sz val="12"/>
        <rFont val="Times New Roman"/>
        <charset val="0"/>
      </rPr>
      <t xml:space="preserve">
</t>
    </r>
    <r>
      <rPr>
        <sz val="12"/>
        <rFont val="仿宋"/>
        <charset val="134"/>
      </rPr>
      <t>每降低</t>
    </r>
    <r>
      <rPr>
        <sz val="12"/>
        <rFont val="Times New Roman"/>
        <charset val="0"/>
      </rPr>
      <t>5%</t>
    </r>
    <r>
      <rPr>
        <sz val="12"/>
        <rFont val="仿宋"/>
        <charset val="134"/>
      </rPr>
      <t>，扣</t>
    </r>
    <r>
      <rPr>
        <sz val="12"/>
        <rFont val="Times New Roman"/>
        <charset val="0"/>
      </rPr>
      <t>1</t>
    </r>
    <r>
      <rPr>
        <sz val="12"/>
        <rFont val="仿宋"/>
        <charset val="134"/>
      </rPr>
      <t>分，扣完为止。</t>
    </r>
  </si>
  <si>
    <t>指标尚有结余</t>
  </si>
  <si>
    <r>
      <rPr>
        <sz val="10"/>
        <rFont val="宋体"/>
        <charset val="134"/>
      </rPr>
      <t>上年结转：</t>
    </r>
    <r>
      <rPr>
        <sz val="10"/>
        <rFont val="Times New Roman"/>
        <charset val="0"/>
      </rPr>
      <t xml:space="preserve">
</t>
    </r>
    <r>
      <rPr>
        <sz val="10"/>
        <rFont val="宋体"/>
        <charset val="134"/>
      </rPr>
      <t>万元</t>
    </r>
  </si>
  <si>
    <r>
      <rPr>
        <sz val="10"/>
        <rFont val="宋体"/>
        <charset val="134"/>
      </rPr>
      <t>年初预算收入：万元</t>
    </r>
  </si>
  <si>
    <r>
      <rPr>
        <sz val="10"/>
        <rFont val="宋体"/>
        <charset val="134"/>
      </rPr>
      <t>总额</t>
    </r>
  </si>
  <si>
    <t>预算调整率</t>
  </si>
  <si>
    <r>
      <rPr>
        <sz val="12"/>
        <rFont val="仿宋"/>
        <charset val="134"/>
      </rPr>
      <t>预算调整率</t>
    </r>
    <r>
      <rPr>
        <sz val="12"/>
        <rFont val="Times New Roman"/>
        <charset val="0"/>
      </rPr>
      <t>=</t>
    </r>
    <r>
      <rPr>
        <sz val="12"/>
        <rFont val="仿宋"/>
        <charset val="134"/>
      </rPr>
      <t>（本年追加预算</t>
    </r>
    <r>
      <rPr>
        <sz val="12"/>
        <rFont val="Times New Roman"/>
        <charset val="0"/>
      </rPr>
      <t>/</t>
    </r>
    <r>
      <rPr>
        <sz val="12"/>
        <rFont val="仿宋"/>
        <charset val="134"/>
      </rPr>
      <t>年初预算）</t>
    </r>
    <r>
      <rPr>
        <sz val="12"/>
        <rFont val="Times New Roman"/>
        <charset val="0"/>
      </rPr>
      <t>×100%</t>
    </r>
    <r>
      <rPr>
        <sz val="12"/>
        <rFont val="仿宋"/>
        <charset val="134"/>
      </rPr>
      <t>。</t>
    </r>
    <r>
      <rPr>
        <sz val="12"/>
        <rFont val="Times New Roman"/>
        <charset val="0"/>
      </rPr>
      <t xml:space="preserve">
</t>
    </r>
    <r>
      <rPr>
        <sz val="12"/>
        <rFont val="仿宋"/>
        <charset val="134"/>
      </rPr>
      <t>本年追加预算：部门（单位）在本年度内涉及预算的追加资金总和（因落实国家政策、发生不可抗力、上级部门或本级党委政府临时交办而产生的调整除外）。</t>
    </r>
  </si>
  <si>
    <r>
      <rPr>
        <sz val="12"/>
        <rFont val="仿宋"/>
        <charset val="134"/>
      </rPr>
      <t>预算调整率</t>
    </r>
    <r>
      <rPr>
        <sz val="12"/>
        <rFont val="Times New Roman"/>
        <charset val="0"/>
      </rPr>
      <t>=0</t>
    </r>
    <r>
      <rPr>
        <sz val="12"/>
        <rFont val="仿宋"/>
        <charset val="134"/>
      </rPr>
      <t>，得</t>
    </r>
    <r>
      <rPr>
        <sz val="12"/>
        <rFont val="Times New Roman"/>
        <charset val="0"/>
      </rPr>
      <t>2</t>
    </r>
    <r>
      <rPr>
        <sz val="12"/>
        <rFont val="仿宋"/>
        <charset val="134"/>
      </rPr>
      <t>分；</t>
    </r>
    <r>
      <rPr>
        <sz val="12"/>
        <rFont val="Times New Roman"/>
        <charset val="0"/>
      </rPr>
      <t xml:space="preserve">
0-10%</t>
    </r>
    <r>
      <rPr>
        <sz val="12"/>
        <rFont val="仿宋"/>
        <charset val="134"/>
      </rPr>
      <t>（含），得</t>
    </r>
    <r>
      <rPr>
        <sz val="12"/>
        <rFont val="Times New Roman"/>
        <charset val="0"/>
      </rPr>
      <t>1</t>
    </r>
    <r>
      <rPr>
        <sz val="12"/>
        <rFont val="仿宋"/>
        <charset val="134"/>
      </rPr>
      <t>分；</t>
    </r>
    <r>
      <rPr>
        <sz val="12"/>
        <rFont val="Times New Roman"/>
        <charset val="0"/>
      </rPr>
      <t xml:space="preserve">
</t>
    </r>
    <r>
      <rPr>
        <sz val="12"/>
        <rFont val="仿宋"/>
        <charset val="134"/>
      </rPr>
      <t>＞</t>
    </r>
    <r>
      <rPr>
        <sz val="12"/>
        <rFont val="Times New Roman"/>
        <charset val="0"/>
      </rPr>
      <t>10%</t>
    </r>
    <r>
      <rPr>
        <sz val="12"/>
        <rFont val="仿宋"/>
        <charset val="134"/>
      </rPr>
      <t>，得</t>
    </r>
    <r>
      <rPr>
        <sz val="12"/>
        <rFont val="Times New Roman"/>
        <charset val="0"/>
      </rPr>
      <t>0</t>
    </r>
    <r>
      <rPr>
        <sz val="12"/>
        <rFont val="仿宋"/>
        <charset val="134"/>
      </rPr>
      <t>分。</t>
    </r>
  </si>
  <si>
    <r>
      <rPr>
        <sz val="10"/>
        <rFont val="宋体"/>
        <charset val="134"/>
      </rPr>
      <t>年末结余：</t>
    </r>
  </si>
  <si>
    <r>
      <rPr>
        <sz val="10"/>
        <rFont val="宋体"/>
        <charset val="134"/>
      </rPr>
      <t>本年追加预算：</t>
    </r>
  </si>
  <si>
    <r>
      <rPr>
        <sz val="10"/>
        <rFont val="宋体"/>
        <charset val="134"/>
      </rPr>
      <t>预算完成率</t>
    </r>
  </si>
  <si>
    <t>结转结余率</t>
  </si>
  <si>
    <r>
      <rPr>
        <sz val="12"/>
        <rFont val="仿宋"/>
        <charset val="134"/>
      </rPr>
      <t>结转结余率</t>
    </r>
    <r>
      <rPr>
        <sz val="12"/>
        <rFont val="Times New Roman"/>
        <charset val="0"/>
      </rPr>
      <t>=</t>
    </r>
    <r>
      <rPr>
        <sz val="12"/>
        <rFont val="仿宋"/>
        <charset val="134"/>
      </rPr>
      <t>结转结余总额</t>
    </r>
    <r>
      <rPr>
        <sz val="12"/>
        <rFont val="Times New Roman"/>
        <charset val="0"/>
      </rPr>
      <t>/</t>
    </r>
    <r>
      <rPr>
        <sz val="12"/>
        <rFont val="仿宋"/>
        <charset val="134"/>
      </rPr>
      <t>（上年结转</t>
    </r>
    <r>
      <rPr>
        <sz val="12"/>
        <rFont val="Times New Roman"/>
        <charset val="0"/>
      </rPr>
      <t>+</t>
    </r>
    <r>
      <rPr>
        <sz val="12"/>
        <rFont val="仿宋"/>
        <charset val="134"/>
      </rPr>
      <t>年初预算</t>
    </r>
    <r>
      <rPr>
        <sz val="12"/>
        <rFont val="Times New Roman"/>
        <charset val="0"/>
      </rPr>
      <t>+</t>
    </r>
    <r>
      <rPr>
        <sz val="12"/>
        <rFont val="仿宋"/>
        <charset val="134"/>
      </rPr>
      <t>本年追加）</t>
    </r>
    <r>
      <rPr>
        <sz val="12"/>
        <rFont val="Times New Roman"/>
        <charset val="0"/>
      </rPr>
      <t>×100%</t>
    </r>
    <r>
      <rPr>
        <sz val="12"/>
        <rFont val="仿宋"/>
        <charset val="134"/>
      </rPr>
      <t>。结转结余总额：部门（单位）本年度的结转资金与结余资金之和（以决算数为准）。</t>
    </r>
  </si>
  <si>
    <r>
      <rPr>
        <sz val="12"/>
        <rFont val="仿宋"/>
        <charset val="134"/>
      </rPr>
      <t>结转结余率</t>
    </r>
    <r>
      <rPr>
        <sz val="12"/>
        <rFont val="Times New Roman"/>
        <charset val="0"/>
      </rPr>
      <t>=0</t>
    </r>
    <r>
      <rPr>
        <sz val="12"/>
        <rFont val="仿宋"/>
        <charset val="134"/>
      </rPr>
      <t>，得</t>
    </r>
    <r>
      <rPr>
        <sz val="12"/>
        <rFont val="Times New Roman"/>
        <charset val="0"/>
      </rPr>
      <t>2</t>
    </r>
    <r>
      <rPr>
        <sz val="12"/>
        <rFont val="仿宋"/>
        <charset val="134"/>
      </rPr>
      <t>分；</t>
    </r>
    <r>
      <rPr>
        <sz val="12"/>
        <rFont val="Times New Roman"/>
        <charset val="0"/>
      </rPr>
      <t xml:space="preserve">
</t>
    </r>
    <r>
      <rPr>
        <sz val="12"/>
        <rFont val="仿宋"/>
        <charset val="134"/>
      </rPr>
      <t>每超过</t>
    </r>
    <r>
      <rPr>
        <sz val="12"/>
        <rFont val="Times New Roman"/>
        <charset val="0"/>
      </rPr>
      <t>5%</t>
    </r>
    <r>
      <rPr>
        <sz val="12"/>
        <rFont val="仿宋"/>
        <charset val="134"/>
      </rPr>
      <t>，扣</t>
    </r>
    <r>
      <rPr>
        <sz val="12"/>
        <rFont val="Times New Roman"/>
        <charset val="0"/>
      </rPr>
      <t>1</t>
    </r>
    <r>
      <rPr>
        <sz val="12"/>
        <rFont val="仿宋"/>
        <charset val="134"/>
      </rPr>
      <t>分，扣完为止。</t>
    </r>
  </si>
  <si>
    <r>
      <rPr>
        <sz val="10"/>
        <rFont val="宋体"/>
        <charset val="134"/>
      </rPr>
      <t>结转结余率</t>
    </r>
  </si>
  <si>
    <t>公用经费控制率</t>
  </si>
  <si>
    <r>
      <rPr>
        <sz val="12"/>
        <rFont val="仿宋"/>
        <charset val="134"/>
      </rPr>
      <t>公用经费控制率</t>
    </r>
    <r>
      <rPr>
        <sz val="12"/>
        <rFont val="Times New Roman"/>
        <charset val="0"/>
      </rPr>
      <t>=</t>
    </r>
    <r>
      <rPr>
        <sz val="12"/>
        <rFont val="仿宋"/>
        <charset val="134"/>
      </rPr>
      <t>（实际支出公用经费总额</t>
    </r>
    <r>
      <rPr>
        <sz val="12"/>
        <rFont val="Times New Roman"/>
        <charset val="0"/>
      </rPr>
      <t>/</t>
    </r>
    <r>
      <rPr>
        <sz val="12"/>
        <rFont val="仿宋"/>
        <charset val="134"/>
      </rPr>
      <t>预算安排公用经费总额）</t>
    </r>
    <r>
      <rPr>
        <sz val="12"/>
        <rFont val="Times New Roman"/>
        <charset val="0"/>
      </rPr>
      <t>×100%</t>
    </r>
    <r>
      <rPr>
        <sz val="12"/>
        <rFont val="仿宋"/>
        <charset val="134"/>
      </rPr>
      <t>。</t>
    </r>
  </si>
  <si>
    <r>
      <rPr>
        <sz val="12"/>
        <rFont val="仿宋"/>
        <charset val="134"/>
      </rPr>
      <t>公用经费控制率</t>
    </r>
    <r>
      <rPr>
        <sz val="12"/>
        <rFont val="Times New Roman"/>
        <charset val="0"/>
      </rPr>
      <t>≤100%</t>
    </r>
    <r>
      <rPr>
        <sz val="12"/>
        <rFont val="仿宋"/>
        <charset val="134"/>
      </rPr>
      <t>，得</t>
    </r>
    <r>
      <rPr>
        <sz val="12"/>
        <rFont val="Times New Roman"/>
        <charset val="0"/>
      </rPr>
      <t>3</t>
    </r>
    <r>
      <rPr>
        <sz val="12"/>
        <rFont val="仿宋"/>
        <charset val="134"/>
      </rPr>
      <t>分；</t>
    </r>
    <r>
      <rPr>
        <sz val="12"/>
        <rFont val="Times New Roman"/>
        <charset val="0"/>
      </rPr>
      <t xml:space="preserve">
</t>
    </r>
    <r>
      <rPr>
        <sz val="12"/>
        <rFont val="仿宋"/>
        <charset val="134"/>
      </rPr>
      <t>每超过</t>
    </r>
    <r>
      <rPr>
        <sz val="12"/>
        <rFont val="Times New Roman"/>
        <charset val="0"/>
      </rPr>
      <t>5%</t>
    </r>
    <r>
      <rPr>
        <sz val="12"/>
        <rFont val="仿宋"/>
        <charset val="134"/>
      </rPr>
      <t>，扣</t>
    </r>
    <r>
      <rPr>
        <sz val="12"/>
        <rFont val="Times New Roman"/>
        <charset val="0"/>
      </rPr>
      <t>1</t>
    </r>
    <r>
      <rPr>
        <sz val="12"/>
        <rFont val="仿宋"/>
        <charset val="134"/>
      </rPr>
      <t>分，扣完为止。</t>
    </r>
  </si>
  <si>
    <r>
      <rPr>
        <sz val="10"/>
        <rFont val="宋体"/>
        <charset val="134"/>
      </rPr>
      <t>公用经费实际支出数：</t>
    </r>
  </si>
  <si>
    <r>
      <rPr>
        <sz val="10"/>
        <rFont val="宋体"/>
        <charset val="134"/>
      </rPr>
      <t>公用经费预算数万元：</t>
    </r>
  </si>
  <si>
    <r>
      <rPr>
        <sz val="12"/>
        <rFont val="Times New Roman"/>
        <charset val="0"/>
      </rPr>
      <t>“</t>
    </r>
    <r>
      <rPr>
        <sz val="12"/>
        <rFont val="仿宋"/>
        <charset val="134"/>
      </rPr>
      <t>三公经费</t>
    </r>
    <r>
      <rPr>
        <sz val="12"/>
        <rFont val="Times New Roman"/>
        <charset val="0"/>
      </rPr>
      <t>”</t>
    </r>
    <r>
      <rPr>
        <sz val="12"/>
        <rFont val="仿宋"/>
        <charset val="134"/>
      </rPr>
      <t>控制率</t>
    </r>
  </si>
  <si>
    <r>
      <rPr>
        <sz val="12"/>
        <rFont val="Times New Roman"/>
        <charset val="0"/>
      </rPr>
      <t>“</t>
    </r>
    <r>
      <rPr>
        <sz val="12"/>
        <rFont val="仿宋"/>
        <charset val="134"/>
      </rPr>
      <t>三公经费</t>
    </r>
    <r>
      <rPr>
        <sz val="12"/>
        <rFont val="Times New Roman"/>
        <charset val="0"/>
      </rPr>
      <t>”</t>
    </r>
    <r>
      <rPr>
        <sz val="12"/>
        <rFont val="仿宋"/>
        <charset val="134"/>
      </rPr>
      <t>控制率</t>
    </r>
    <r>
      <rPr>
        <sz val="12"/>
        <rFont val="Times New Roman"/>
        <charset val="0"/>
      </rPr>
      <t>=</t>
    </r>
    <r>
      <rPr>
        <sz val="12"/>
        <rFont val="仿宋"/>
        <charset val="134"/>
      </rPr>
      <t>（</t>
    </r>
    <r>
      <rPr>
        <sz val="12"/>
        <rFont val="Times New Roman"/>
        <charset val="0"/>
      </rPr>
      <t>“</t>
    </r>
    <r>
      <rPr>
        <sz val="12"/>
        <rFont val="仿宋"/>
        <charset val="134"/>
      </rPr>
      <t>三公经费</t>
    </r>
    <r>
      <rPr>
        <sz val="12"/>
        <rFont val="Times New Roman"/>
        <charset val="0"/>
      </rPr>
      <t>”</t>
    </r>
    <r>
      <rPr>
        <sz val="12"/>
        <rFont val="仿宋"/>
        <charset val="134"/>
      </rPr>
      <t>实际支出数</t>
    </r>
    <r>
      <rPr>
        <sz val="12"/>
        <rFont val="Times New Roman"/>
        <charset val="0"/>
      </rPr>
      <t>/“</t>
    </r>
    <r>
      <rPr>
        <sz val="12"/>
        <rFont val="仿宋"/>
        <charset val="134"/>
      </rPr>
      <t>三公经费</t>
    </r>
    <r>
      <rPr>
        <sz val="12"/>
        <rFont val="Times New Roman"/>
        <charset val="0"/>
      </rPr>
      <t>”</t>
    </r>
    <r>
      <rPr>
        <sz val="12"/>
        <rFont val="仿宋"/>
        <charset val="134"/>
      </rPr>
      <t>预算安排数）</t>
    </r>
    <r>
      <rPr>
        <sz val="12"/>
        <rFont val="Times New Roman"/>
        <charset val="0"/>
      </rPr>
      <t>×100%</t>
    </r>
    <r>
      <rPr>
        <sz val="12"/>
        <rFont val="仿宋"/>
        <charset val="134"/>
      </rPr>
      <t>。</t>
    </r>
  </si>
  <si>
    <r>
      <rPr>
        <sz val="12"/>
        <rFont val="Times New Roman"/>
        <charset val="0"/>
      </rPr>
      <t>“</t>
    </r>
    <r>
      <rPr>
        <sz val="12"/>
        <rFont val="仿宋"/>
        <charset val="134"/>
      </rPr>
      <t>三公经费</t>
    </r>
    <r>
      <rPr>
        <sz val="12"/>
        <rFont val="Times New Roman"/>
        <charset val="0"/>
      </rPr>
      <t>”</t>
    </r>
    <r>
      <rPr>
        <sz val="12"/>
        <rFont val="仿宋"/>
        <charset val="134"/>
      </rPr>
      <t>控制率</t>
    </r>
    <r>
      <rPr>
        <sz val="12"/>
        <rFont val="Times New Roman"/>
        <charset val="0"/>
      </rPr>
      <t>≤100%</t>
    </r>
    <r>
      <rPr>
        <sz val="12"/>
        <rFont val="仿宋"/>
        <charset val="134"/>
      </rPr>
      <t>，得</t>
    </r>
    <r>
      <rPr>
        <sz val="12"/>
        <rFont val="Times New Roman"/>
        <charset val="0"/>
      </rPr>
      <t>3</t>
    </r>
    <r>
      <rPr>
        <sz val="12"/>
        <rFont val="仿宋"/>
        <charset val="134"/>
      </rPr>
      <t>分；</t>
    </r>
    <r>
      <rPr>
        <sz val="12"/>
        <rFont val="Times New Roman"/>
        <charset val="0"/>
      </rPr>
      <t xml:space="preserve">
</t>
    </r>
    <r>
      <rPr>
        <sz val="12"/>
        <rFont val="仿宋"/>
        <charset val="134"/>
      </rPr>
      <t>每超过</t>
    </r>
    <r>
      <rPr>
        <sz val="12"/>
        <rFont val="Times New Roman"/>
        <charset val="0"/>
      </rPr>
      <t>5%</t>
    </r>
    <r>
      <rPr>
        <sz val="12"/>
        <rFont val="仿宋"/>
        <charset val="134"/>
      </rPr>
      <t>，扣</t>
    </r>
    <r>
      <rPr>
        <sz val="12"/>
        <rFont val="Times New Roman"/>
        <charset val="0"/>
      </rPr>
      <t>1</t>
    </r>
    <r>
      <rPr>
        <sz val="12"/>
        <rFont val="仿宋"/>
        <charset val="134"/>
      </rPr>
      <t>分，扣完为止。</t>
    </r>
  </si>
  <si>
    <r>
      <rPr>
        <sz val="10"/>
        <rFont val="宋体"/>
        <charset val="134"/>
      </rPr>
      <t>三公经费实际支出数：</t>
    </r>
  </si>
  <si>
    <r>
      <rPr>
        <sz val="10"/>
        <rFont val="宋体"/>
        <charset val="134"/>
      </rPr>
      <t>三公经费预算数：</t>
    </r>
  </si>
  <si>
    <t>政府采购执行率</t>
  </si>
  <si>
    <r>
      <rPr>
        <sz val="12"/>
        <rFont val="仿宋"/>
        <charset val="134"/>
      </rPr>
      <t>政府采购执行率</t>
    </r>
    <r>
      <rPr>
        <sz val="12"/>
        <rFont val="Times New Roman"/>
        <charset val="0"/>
      </rPr>
      <t>=</t>
    </r>
    <r>
      <rPr>
        <sz val="12"/>
        <rFont val="仿宋"/>
        <charset val="134"/>
      </rPr>
      <t>（实际政府采购金额</t>
    </r>
    <r>
      <rPr>
        <sz val="12"/>
        <rFont val="Times New Roman"/>
        <charset val="0"/>
      </rPr>
      <t>/</t>
    </r>
    <r>
      <rPr>
        <sz val="12"/>
        <rFont val="仿宋"/>
        <charset val="134"/>
      </rPr>
      <t>政府采购预算数）</t>
    </r>
    <r>
      <rPr>
        <sz val="12"/>
        <rFont val="Times New Roman"/>
        <charset val="0"/>
      </rPr>
      <t>×100%</t>
    </r>
    <r>
      <rPr>
        <sz val="12"/>
        <rFont val="仿宋"/>
        <charset val="134"/>
      </rPr>
      <t>；</t>
    </r>
    <r>
      <rPr>
        <sz val="12"/>
        <rFont val="Times New Roman"/>
        <charset val="0"/>
      </rPr>
      <t xml:space="preserve">
</t>
    </r>
    <r>
      <rPr>
        <sz val="12"/>
        <rFont val="仿宋"/>
        <charset val="134"/>
      </rPr>
      <t>政府采购预算：采购机关根据事业发展计划和行政任务编制的、并经过规定程序批准的年度政府采购计划。</t>
    </r>
    <r>
      <rPr>
        <sz val="12"/>
        <rFont val="Times New Roman"/>
        <charset val="0"/>
      </rPr>
      <t xml:space="preserve"> </t>
    </r>
  </si>
  <si>
    <r>
      <rPr>
        <sz val="12"/>
        <rFont val="仿宋"/>
        <charset val="134"/>
      </rPr>
      <t>政府采购执行率</t>
    </r>
    <r>
      <rPr>
        <sz val="12"/>
        <rFont val="Times New Roman"/>
        <charset val="0"/>
      </rPr>
      <t>=100%</t>
    </r>
    <r>
      <rPr>
        <sz val="12"/>
        <rFont val="仿宋"/>
        <charset val="134"/>
      </rPr>
      <t>，得</t>
    </r>
    <r>
      <rPr>
        <sz val="12"/>
        <rFont val="Times New Roman"/>
        <charset val="0"/>
      </rPr>
      <t>2</t>
    </r>
    <r>
      <rPr>
        <sz val="12"/>
        <rFont val="仿宋"/>
        <charset val="134"/>
      </rPr>
      <t>分；</t>
    </r>
    <r>
      <rPr>
        <sz val="12"/>
        <rFont val="Times New Roman"/>
        <charset val="0"/>
      </rPr>
      <t xml:space="preserve">
</t>
    </r>
    <r>
      <rPr>
        <sz val="12"/>
        <rFont val="仿宋"/>
        <charset val="134"/>
      </rPr>
      <t>每超过（降低）</t>
    </r>
    <r>
      <rPr>
        <sz val="12"/>
        <rFont val="Times New Roman"/>
        <charset val="0"/>
      </rPr>
      <t>5%</t>
    </r>
    <r>
      <rPr>
        <sz val="12"/>
        <rFont val="仿宋"/>
        <charset val="134"/>
      </rPr>
      <t>，扣</t>
    </r>
    <r>
      <rPr>
        <sz val="12"/>
        <rFont val="Times New Roman"/>
        <charset val="0"/>
      </rPr>
      <t>1</t>
    </r>
    <r>
      <rPr>
        <sz val="12"/>
        <rFont val="仿宋"/>
        <charset val="134"/>
      </rPr>
      <t>分，扣完为止。</t>
    </r>
  </si>
  <si>
    <t>尚有政府采购计划未使用</t>
  </si>
  <si>
    <t>政府采购实际支出数</t>
  </si>
  <si>
    <t>政府采购预算数</t>
  </si>
  <si>
    <r>
      <rPr>
        <sz val="12"/>
        <rFont val="仿宋"/>
        <charset val="134"/>
      </rPr>
      <t>预算</t>
    </r>
    <r>
      <rPr>
        <sz val="12"/>
        <rFont val="Times New Roman"/>
        <charset val="0"/>
      </rPr>
      <t xml:space="preserve">
</t>
    </r>
    <r>
      <rPr>
        <sz val="12"/>
        <rFont val="仿宋"/>
        <charset val="134"/>
      </rPr>
      <t>管理</t>
    </r>
  </si>
  <si>
    <t>管理制度健全性</t>
  </si>
  <si>
    <r>
      <rPr>
        <sz val="12"/>
        <rFont val="仿宋"/>
        <charset val="134"/>
      </rPr>
      <t>①是否已制定或具有预算资金管理办法、内部财务管理制度、会计核算制度、本部门厉行节约制度等管理制度；</t>
    </r>
    <r>
      <rPr>
        <sz val="12"/>
        <rFont val="Times New Roman"/>
        <charset val="0"/>
      </rPr>
      <t xml:space="preserve">
</t>
    </r>
    <r>
      <rPr>
        <sz val="12"/>
        <rFont val="仿宋"/>
        <charset val="134"/>
      </rPr>
      <t>②相关管理制度是否合法、合规、完整；</t>
    </r>
    <r>
      <rPr>
        <sz val="12"/>
        <rFont val="Times New Roman"/>
        <charset val="0"/>
      </rPr>
      <t xml:space="preserve">
</t>
    </r>
    <r>
      <rPr>
        <sz val="12"/>
        <rFont val="仿宋"/>
        <charset val="134"/>
      </rPr>
      <t>③相关管理制度是否得到有效执行。</t>
    </r>
  </si>
  <si>
    <r>
      <rPr>
        <sz val="12"/>
        <rFont val="仿宋"/>
        <charset val="134"/>
      </rPr>
      <t>每发现一类不合规问题，扣</t>
    </r>
    <r>
      <rPr>
        <sz val="12"/>
        <rFont val="Times New Roman"/>
        <charset val="0"/>
      </rPr>
      <t>1</t>
    </r>
    <r>
      <rPr>
        <sz val="12"/>
        <rFont val="仿宋"/>
        <charset val="134"/>
      </rPr>
      <t>分，扣完为止。</t>
    </r>
  </si>
  <si>
    <r>
      <rPr>
        <sz val="10"/>
        <rFont val="宋体"/>
        <charset val="134"/>
      </rPr>
      <t>会计核算制度？</t>
    </r>
  </si>
  <si>
    <r>
      <rPr>
        <sz val="10"/>
        <rFont val="宋体"/>
        <charset val="134"/>
      </rPr>
      <t>财务管理制度？</t>
    </r>
  </si>
  <si>
    <t>财务管理合规性</t>
  </si>
  <si>
    <r>
      <rPr>
        <sz val="12"/>
        <rFont val="仿宋"/>
        <charset val="134"/>
      </rPr>
      <t>①是否符合国家财经法规和财务管理制度规定以及有关专项资金管理办法的规定；</t>
    </r>
    <r>
      <rPr>
        <sz val="12"/>
        <rFont val="Times New Roman"/>
        <charset val="0"/>
      </rPr>
      <t xml:space="preserve">
</t>
    </r>
    <r>
      <rPr>
        <sz val="12"/>
        <rFont val="仿宋"/>
        <charset val="134"/>
      </rPr>
      <t>②资金的拨付是否有完整的审批程序和手续；</t>
    </r>
    <r>
      <rPr>
        <sz val="12"/>
        <rFont val="Times New Roman"/>
        <charset val="0"/>
      </rPr>
      <t xml:space="preserve">
</t>
    </r>
    <r>
      <rPr>
        <sz val="12"/>
        <rFont val="仿宋"/>
        <charset val="134"/>
      </rPr>
      <t>③项目的重大开支是否经过评估论证；</t>
    </r>
    <r>
      <rPr>
        <sz val="12"/>
        <rFont val="Times New Roman"/>
        <charset val="0"/>
      </rPr>
      <t xml:space="preserve">
</t>
    </r>
    <r>
      <rPr>
        <sz val="12"/>
        <rFont val="仿宋"/>
        <charset val="134"/>
      </rPr>
      <t>④是否符合部门预算批复的用途；</t>
    </r>
    <r>
      <rPr>
        <sz val="12"/>
        <rFont val="Times New Roman"/>
        <charset val="0"/>
      </rPr>
      <t xml:space="preserve">
</t>
    </r>
    <r>
      <rPr>
        <sz val="12"/>
        <rFont val="仿宋"/>
        <charset val="134"/>
      </rPr>
      <t>⑤是否存在截留、挤占、挪用、虚列支出等情况。</t>
    </r>
  </si>
  <si>
    <r>
      <rPr>
        <sz val="12"/>
        <rFont val="仿宋"/>
        <charset val="134"/>
      </rPr>
      <t>每发现一类不合规问题，扣</t>
    </r>
    <r>
      <rPr>
        <sz val="12"/>
        <rFont val="Times New Roman"/>
        <charset val="0"/>
      </rPr>
      <t>0.5</t>
    </r>
    <r>
      <rPr>
        <sz val="12"/>
        <rFont val="仿宋"/>
        <charset val="134"/>
      </rPr>
      <t>分，扣完为止。</t>
    </r>
  </si>
  <si>
    <t>厉行节约制度？</t>
  </si>
  <si>
    <t>预决算信息公开性</t>
  </si>
  <si>
    <r>
      <rPr>
        <sz val="12"/>
        <rFont val="仿宋"/>
        <charset val="134"/>
      </rPr>
      <t>①是否按规定内容、规定时限公开预决算信息；</t>
    </r>
    <r>
      <rPr>
        <sz val="12"/>
        <rFont val="Times New Roman"/>
        <charset val="0"/>
      </rPr>
      <t xml:space="preserve">
</t>
    </r>
    <r>
      <rPr>
        <sz val="12"/>
        <rFont val="仿宋"/>
        <charset val="134"/>
      </rPr>
      <t>②基础数据信息和会计信息资料是否真实、完整、准确。</t>
    </r>
    <r>
      <rPr>
        <sz val="12"/>
        <rFont val="Times New Roman"/>
        <charset val="0"/>
      </rPr>
      <t xml:space="preserve">
</t>
    </r>
    <r>
      <rPr>
        <sz val="12"/>
        <rFont val="仿宋"/>
        <charset val="134"/>
      </rPr>
      <t>预决算信息是指与部门预算、执行、决算、监督、绩效等管理相关的信息。</t>
    </r>
  </si>
  <si>
    <r>
      <rPr>
        <sz val="12"/>
        <rFont val="仿宋"/>
        <charset val="134"/>
      </rPr>
      <t>①按规定内容、规定时限公开预决算信息，得</t>
    </r>
    <r>
      <rPr>
        <sz val="12"/>
        <rFont val="Times New Roman"/>
        <charset val="0"/>
      </rPr>
      <t>1</t>
    </r>
    <r>
      <rPr>
        <sz val="12"/>
        <rFont val="仿宋"/>
        <charset val="134"/>
      </rPr>
      <t>分；</t>
    </r>
    <r>
      <rPr>
        <sz val="12"/>
        <rFont val="Times New Roman"/>
        <charset val="0"/>
      </rPr>
      <t xml:space="preserve">
</t>
    </r>
    <r>
      <rPr>
        <sz val="12"/>
        <rFont val="仿宋"/>
        <charset val="134"/>
      </rPr>
      <t>②基础数据信息和会计信息资料真实、完整、准确，得</t>
    </r>
    <r>
      <rPr>
        <sz val="12"/>
        <rFont val="Times New Roman"/>
        <charset val="0"/>
      </rPr>
      <t>1</t>
    </r>
    <r>
      <rPr>
        <sz val="12"/>
        <rFont val="仿宋"/>
        <charset val="134"/>
      </rPr>
      <t>分。</t>
    </r>
    <r>
      <rPr>
        <sz val="12"/>
        <rFont val="Times New Roman"/>
        <charset val="0"/>
      </rPr>
      <t xml:space="preserve">
</t>
    </r>
    <r>
      <rPr>
        <sz val="12"/>
        <rFont val="仿宋"/>
        <charset val="134"/>
      </rPr>
      <t>每发现一类不合规问题，扣</t>
    </r>
    <r>
      <rPr>
        <sz val="12"/>
        <rFont val="Times New Roman"/>
        <charset val="0"/>
      </rPr>
      <t>1</t>
    </r>
    <r>
      <rPr>
        <sz val="12"/>
        <rFont val="仿宋"/>
        <charset val="134"/>
      </rPr>
      <t>分，扣完为止。</t>
    </r>
  </si>
  <si>
    <r>
      <rPr>
        <sz val="10"/>
        <rFont val="宋体"/>
        <charset val="134"/>
      </rPr>
      <t>行政事业单位内部控制制度报告</t>
    </r>
  </si>
  <si>
    <r>
      <rPr>
        <sz val="12"/>
        <rFont val="仿宋"/>
        <charset val="134"/>
      </rPr>
      <t>资产</t>
    </r>
    <r>
      <rPr>
        <sz val="12"/>
        <rFont val="Times New Roman"/>
        <charset val="0"/>
      </rPr>
      <t xml:space="preserve">
</t>
    </r>
    <r>
      <rPr>
        <sz val="12"/>
        <rFont val="仿宋"/>
        <charset val="134"/>
      </rPr>
      <t>管理</t>
    </r>
  </si>
  <si>
    <t>是否已制定或具有资产管理制度；相关资金管理制度是否合法、合规、完整；相关资产管理制度是否得到有效执行。</t>
  </si>
  <si>
    <r>
      <rPr>
        <sz val="12"/>
        <rFont val="仿宋"/>
        <charset val="134"/>
      </rPr>
      <t>①已制定或具有资产管理制度，相关资金管理制度合法、合规、完整。得</t>
    </r>
    <r>
      <rPr>
        <sz val="12"/>
        <rFont val="Times New Roman"/>
        <charset val="0"/>
      </rPr>
      <t>0.5</t>
    </r>
    <r>
      <rPr>
        <sz val="12"/>
        <rFont val="仿宋"/>
        <charset val="134"/>
      </rPr>
      <t>分；</t>
    </r>
    <r>
      <rPr>
        <sz val="12"/>
        <rFont val="Times New Roman"/>
        <charset val="0"/>
      </rPr>
      <t xml:space="preserve">           
</t>
    </r>
    <r>
      <rPr>
        <sz val="12"/>
        <rFont val="仿宋"/>
        <charset val="134"/>
      </rPr>
      <t>②相关资产管理制度得到有效执行，得</t>
    </r>
    <r>
      <rPr>
        <sz val="12"/>
        <rFont val="Times New Roman"/>
        <charset val="0"/>
      </rPr>
      <t>0.5</t>
    </r>
    <r>
      <rPr>
        <sz val="12"/>
        <rFont val="仿宋"/>
        <charset val="134"/>
      </rPr>
      <t>分。</t>
    </r>
  </si>
  <si>
    <r>
      <rPr>
        <sz val="10"/>
        <rFont val="宋体"/>
        <charset val="134"/>
      </rPr>
      <t>资金使用方面？</t>
    </r>
  </si>
  <si>
    <t>资产管理安全性</t>
  </si>
  <si>
    <t>资产是否保存完整、使用合规、配置合理、处置规范、收入及时足额上缴。</t>
  </si>
  <si>
    <r>
      <rPr>
        <sz val="12"/>
        <rFont val="仿宋"/>
        <charset val="134"/>
      </rPr>
      <t>①资产保存完整、配置合理、处置规范，得</t>
    </r>
    <r>
      <rPr>
        <sz val="12"/>
        <rFont val="Times New Roman"/>
        <charset val="0"/>
      </rPr>
      <t>0.5</t>
    </r>
    <r>
      <rPr>
        <sz val="12"/>
        <rFont val="仿宋"/>
        <charset val="134"/>
      </rPr>
      <t>分；</t>
    </r>
    <r>
      <rPr>
        <sz val="12"/>
        <rFont val="Times New Roman"/>
        <charset val="0"/>
      </rPr>
      <t xml:space="preserve">
</t>
    </r>
    <r>
      <rPr>
        <sz val="12"/>
        <rFont val="仿宋"/>
        <charset val="134"/>
      </rPr>
      <t>②资产账务管理合规，帐实相符，得</t>
    </r>
    <r>
      <rPr>
        <sz val="12"/>
        <rFont val="Times New Roman"/>
        <charset val="0"/>
      </rPr>
      <t>0.5</t>
    </r>
    <r>
      <rPr>
        <sz val="12"/>
        <rFont val="仿宋"/>
        <charset val="134"/>
      </rPr>
      <t>分；</t>
    </r>
  </si>
  <si>
    <t>固定资产利用率</t>
  </si>
  <si>
    <r>
      <rPr>
        <sz val="12"/>
        <rFont val="仿宋"/>
        <charset val="134"/>
      </rPr>
      <t>实际在用固定资产总额与所有固定资产总额的比率，用以反映和考核部门（单位）固定资产使用效率程度。</t>
    </r>
    <r>
      <rPr>
        <sz val="12"/>
        <rFont val="Times New Roman"/>
        <charset val="0"/>
      </rPr>
      <t xml:space="preserve">
</t>
    </r>
    <r>
      <rPr>
        <sz val="12"/>
        <rFont val="仿宋"/>
        <charset val="134"/>
      </rPr>
      <t>固定资产利用率</t>
    </r>
    <r>
      <rPr>
        <sz val="12"/>
        <rFont val="Times New Roman"/>
        <charset val="0"/>
      </rPr>
      <t>=</t>
    </r>
    <r>
      <rPr>
        <sz val="12"/>
        <rFont val="仿宋"/>
        <charset val="134"/>
      </rPr>
      <t>（实际在用固定资产总额</t>
    </r>
    <r>
      <rPr>
        <sz val="12"/>
        <rFont val="Times New Roman"/>
        <charset val="0"/>
      </rPr>
      <t>/</t>
    </r>
    <r>
      <rPr>
        <sz val="12"/>
        <rFont val="仿宋"/>
        <charset val="134"/>
      </rPr>
      <t>所有固定资产总额）</t>
    </r>
    <r>
      <rPr>
        <sz val="12"/>
        <rFont val="Times New Roman"/>
        <charset val="0"/>
      </rPr>
      <t>×100%</t>
    </r>
    <r>
      <rPr>
        <sz val="12"/>
        <rFont val="仿宋"/>
        <charset val="134"/>
      </rPr>
      <t>。</t>
    </r>
  </si>
  <si>
    <r>
      <rPr>
        <sz val="12"/>
        <rFont val="仿宋"/>
        <charset val="134"/>
      </rPr>
      <t>固定资产利用率</t>
    </r>
    <r>
      <rPr>
        <sz val="12"/>
        <rFont val="Times New Roman"/>
        <charset val="0"/>
      </rPr>
      <t>=100%</t>
    </r>
    <r>
      <rPr>
        <sz val="12"/>
        <rFont val="仿宋"/>
        <charset val="134"/>
      </rPr>
      <t>，得</t>
    </r>
    <r>
      <rPr>
        <sz val="12"/>
        <rFont val="Times New Roman"/>
        <charset val="0"/>
      </rPr>
      <t>1</t>
    </r>
    <r>
      <rPr>
        <sz val="12"/>
        <rFont val="仿宋"/>
        <charset val="134"/>
      </rPr>
      <t>分；</t>
    </r>
    <r>
      <rPr>
        <sz val="12"/>
        <rFont val="Times New Roman"/>
        <charset val="0"/>
      </rPr>
      <t xml:space="preserve">
</t>
    </r>
    <r>
      <rPr>
        <sz val="12"/>
        <rFont val="仿宋"/>
        <charset val="134"/>
      </rPr>
      <t>每低于</t>
    </r>
    <r>
      <rPr>
        <sz val="12"/>
        <rFont val="Times New Roman"/>
        <charset val="0"/>
      </rPr>
      <t>1%</t>
    </r>
    <r>
      <rPr>
        <sz val="12"/>
        <rFont val="仿宋"/>
        <charset val="134"/>
      </rPr>
      <t>，扣</t>
    </r>
    <r>
      <rPr>
        <sz val="12"/>
        <rFont val="Times New Roman"/>
        <charset val="0"/>
      </rPr>
      <t>0.1</t>
    </r>
    <r>
      <rPr>
        <sz val="12"/>
        <rFont val="仿宋"/>
        <charset val="134"/>
      </rPr>
      <t>分，扣完为止。</t>
    </r>
  </si>
  <si>
    <r>
      <rPr>
        <sz val="12"/>
        <rFont val="仿宋"/>
        <charset val="134"/>
      </rPr>
      <t>产</t>
    </r>
    <r>
      <rPr>
        <sz val="12"/>
        <rFont val="Times New Roman"/>
        <charset val="0"/>
      </rPr>
      <t xml:space="preserve">   </t>
    </r>
    <r>
      <rPr>
        <sz val="12"/>
        <rFont val="仿宋"/>
        <charset val="134"/>
      </rPr>
      <t>出</t>
    </r>
  </si>
  <si>
    <r>
      <rPr>
        <sz val="12"/>
        <rFont val="仿宋"/>
        <charset val="134"/>
      </rPr>
      <t>职责</t>
    </r>
    <r>
      <rPr>
        <sz val="12"/>
        <rFont val="Times New Roman"/>
        <charset val="0"/>
      </rPr>
      <t xml:space="preserve">
</t>
    </r>
    <r>
      <rPr>
        <sz val="12"/>
        <rFont val="仿宋"/>
        <charset val="134"/>
      </rPr>
      <t>履行</t>
    </r>
  </si>
  <si>
    <t>实际完成率</t>
  </si>
  <si>
    <r>
      <rPr>
        <sz val="12"/>
        <rFont val="仿宋"/>
        <charset val="134"/>
      </rPr>
      <t>实际完成率</t>
    </r>
    <r>
      <rPr>
        <sz val="12"/>
        <rFont val="Times New Roman"/>
        <charset val="0"/>
      </rPr>
      <t>=</t>
    </r>
    <r>
      <rPr>
        <sz val="12"/>
        <rFont val="仿宋"/>
        <charset val="134"/>
      </rPr>
      <t>（实际完成工作数</t>
    </r>
    <r>
      <rPr>
        <sz val="12"/>
        <rFont val="Times New Roman"/>
        <charset val="0"/>
      </rPr>
      <t>/</t>
    </r>
    <r>
      <rPr>
        <sz val="12"/>
        <rFont val="仿宋"/>
        <charset val="134"/>
      </rPr>
      <t>计划工作数）</t>
    </r>
    <r>
      <rPr>
        <sz val="12"/>
        <rFont val="Times New Roman"/>
        <charset val="0"/>
      </rPr>
      <t>×100%</t>
    </r>
    <r>
      <rPr>
        <sz val="12"/>
        <rFont val="仿宋"/>
        <charset val="134"/>
      </rPr>
      <t>。</t>
    </r>
    <r>
      <rPr>
        <sz val="12"/>
        <rFont val="Times New Roman"/>
        <charset val="0"/>
      </rPr>
      <t xml:space="preserve">
</t>
    </r>
    <r>
      <rPr>
        <sz val="12"/>
        <rFont val="仿宋"/>
        <charset val="134"/>
      </rPr>
      <t>实际完成工作数：一定时期（年度或规划期）内部门（单位）实际完成工作任务的数量。</t>
    </r>
    <r>
      <rPr>
        <sz val="12"/>
        <rFont val="Times New Roman"/>
        <charset val="0"/>
      </rPr>
      <t xml:space="preserve">
</t>
    </r>
    <r>
      <rPr>
        <sz val="12"/>
        <rFont val="仿宋"/>
        <charset val="134"/>
      </rPr>
      <t>计划工作数：部门（单位）整体绩效目标确定的一定时期（年度或规划期）内预计完成工作任务的数量。</t>
    </r>
  </si>
  <si>
    <r>
      <rPr>
        <sz val="12"/>
        <rFont val="Times New Roman"/>
        <charset val="0"/>
      </rPr>
      <t>100%</t>
    </r>
    <r>
      <rPr>
        <sz val="12"/>
        <rFont val="仿宋"/>
        <charset val="134"/>
      </rPr>
      <t>计满分，每一例未完成扣</t>
    </r>
    <r>
      <rPr>
        <sz val="12"/>
        <rFont val="Times New Roman"/>
        <charset val="0"/>
      </rPr>
      <t>1</t>
    </r>
    <r>
      <rPr>
        <sz val="12"/>
        <rFont val="仿宋"/>
        <charset val="134"/>
      </rPr>
      <t>分。扣完为止</t>
    </r>
  </si>
  <si>
    <t>完成及时率</t>
  </si>
  <si>
    <r>
      <rPr>
        <sz val="12"/>
        <rFont val="仿宋"/>
        <charset val="134"/>
      </rPr>
      <t>完成及时率</t>
    </r>
    <r>
      <rPr>
        <sz val="12"/>
        <rFont val="Times New Roman"/>
        <charset val="0"/>
      </rPr>
      <t>=</t>
    </r>
    <r>
      <rPr>
        <sz val="12"/>
        <rFont val="仿宋"/>
        <charset val="134"/>
      </rPr>
      <t>（及时完成实际工作数</t>
    </r>
    <r>
      <rPr>
        <sz val="12"/>
        <rFont val="Times New Roman"/>
        <charset val="0"/>
      </rPr>
      <t>/</t>
    </r>
    <r>
      <rPr>
        <sz val="12"/>
        <rFont val="仿宋"/>
        <charset val="134"/>
      </rPr>
      <t>计划工作数）</t>
    </r>
    <r>
      <rPr>
        <sz val="12"/>
        <rFont val="Times New Roman"/>
        <charset val="0"/>
      </rPr>
      <t>×100%</t>
    </r>
    <r>
      <rPr>
        <sz val="12"/>
        <rFont val="仿宋"/>
        <charset val="134"/>
      </rPr>
      <t>。</t>
    </r>
    <r>
      <rPr>
        <sz val="12"/>
        <rFont val="Times New Roman"/>
        <charset val="0"/>
      </rPr>
      <t xml:space="preserve">
</t>
    </r>
    <r>
      <rPr>
        <sz val="12"/>
        <rFont val="仿宋"/>
        <charset val="134"/>
      </rPr>
      <t>及时完成实际工作数：部门（单位）按照整体绩效目标确定的时限实际完成的工作任务数量。</t>
    </r>
  </si>
  <si>
    <r>
      <rPr>
        <sz val="12"/>
        <rFont val="Times New Roman"/>
        <charset val="0"/>
      </rPr>
      <t>100%</t>
    </r>
    <r>
      <rPr>
        <sz val="12"/>
        <rFont val="仿宋"/>
        <charset val="134"/>
      </rPr>
      <t>计满分，每一类未完成扣</t>
    </r>
    <r>
      <rPr>
        <sz val="12"/>
        <rFont val="Times New Roman"/>
        <charset val="0"/>
      </rPr>
      <t>0.5</t>
    </r>
    <r>
      <rPr>
        <sz val="12"/>
        <rFont val="仿宋"/>
        <charset val="134"/>
      </rPr>
      <t>分。扣完为止</t>
    </r>
  </si>
  <si>
    <t>质量达标率</t>
  </si>
  <si>
    <r>
      <rPr>
        <sz val="12"/>
        <rFont val="仿宋"/>
        <charset val="134"/>
      </rPr>
      <t>质量达标率</t>
    </r>
    <r>
      <rPr>
        <sz val="12"/>
        <rFont val="Times New Roman"/>
        <charset val="0"/>
      </rPr>
      <t>=</t>
    </r>
    <r>
      <rPr>
        <sz val="12"/>
        <rFont val="仿宋"/>
        <charset val="134"/>
      </rPr>
      <t>（质量达标实际工作数</t>
    </r>
    <r>
      <rPr>
        <sz val="12"/>
        <rFont val="Times New Roman"/>
        <charset val="0"/>
      </rPr>
      <t>/</t>
    </r>
    <r>
      <rPr>
        <sz val="12"/>
        <rFont val="仿宋"/>
        <charset val="134"/>
      </rPr>
      <t>计划工作数）</t>
    </r>
    <r>
      <rPr>
        <sz val="12"/>
        <rFont val="Times New Roman"/>
        <charset val="0"/>
      </rPr>
      <t>×100%</t>
    </r>
    <r>
      <rPr>
        <sz val="12"/>
        <rFont val="仿宋"/>
        <charset val="134"/>
      </rPr>
      <t>。</t>
    </r>
    <r>
      <rPr>
        <sz val="12"/>
        <rFont val="Times New Roman"/>
        <charset val="0"/>
      </rPr>
      <t xml:space="preserve">
</t>
    </r>
    <r>
      <rPr>
        <sz val="12"/>
        <rFont val="仿宋"/>
        <charset val="134"/>
      </rPr>
      <t>质量达标实际工作数：一定时期（年度或规划期）内部门（单位）实际完成工作数中达到部门绩效目标要求（绩效标准值）的工作任务数量。</t>
    </r>
  </si>
  <si>
    <t>对照完成情况酌情扣分。扣完为止</t>
  </si>
  <si>
    <t>重点工作办结率</t>
  </si>
  <si>
    <t>部门（单位）年度重点工作实际完成数与交办或下达数的比率，用以反映部门（单位）对重点工作的办理落实程度。</t>
  </si>
  <si>
    <r>
      <rPr>
        <sz val="12"/>
        <rFont val="仿宋"/>
        <charset val="134"/>
      </rPr>
      <t>重点工作办结率</t>
    </r>
    <r>
      <rPr>
        <sz val="12"/>
        <rFont val="Times New Roman"/>
        <charset val="0"/>
      </rPr>
      <t>=</t>
    </r>
    <r>
      <rPr>
        <sz val="12"/>
        <rFont val="仿宋"/>
        <charset val="134"/>
      </rPr>
      <t>（重点工作实际完成数</t>
    </r>
    <r>
      <rPr>
        <sz val="12"/>
        <rFont val="Times New Roman"/>
        <charset val="0"/>
      </rPr>
      <t>/</t>
    </r>
    <r>
      <rPr>
        <sz val="12"/>
        <rFont val="仿宋"/>
        <charset val="134"/>
      </rPr>
      <t>交办或下达数）</t>
    </r>
    <r>
      <rPr>
        <sz val="12"/>
        <rFont val="Times New Roman"/>
        <charset val="0"/>
      </rPr>
      <t>×100%</t>
    </r>
    <r>
      <rPr>
        <sz val="12"/>
        <rFont val="仿宋"/>
        <charset val="134"/>
      </rPr>
      <t>。</t>
    </r>
    <r>
      <rPr>
        <sz val="12"/>
        <rFont val="Times New Roman"/>
        <charset val="0"/>
      </rPr>
      <t xml:space="preserve">
</t>
    </r>
    <r>
      <rPr>
        <sz val="12"/>
        <rFont val="仿宋"/>
        <charset val="134"/>
      </rPr>
      <t>重点工作是指党委、政府、人大、相关部门交办或下达的工作任务。</t>
    </r>
  </si>
  <si>
    <r>
      <rPr>
        <sz val="12"/>
        <rFont val="仿宋"/>
        <charset val="134"/>
      </rPr>
      <t>效</t>
    </r>
    <r>
      <rPr>
        <sz val="12"/>
        <rFont val="Times New Roman"/>
        <charset val="0"/>
      </rPr>
      <t xml:space="preserve">   </t>
    </r>
    <r>
      <rPr>
        <sz val="12"/>
        <rFont val="仿宋"/>
        <charset val="134"/>
      </rPr>
      <t>果</t>
    </r>
  </si>
  <si>
    <r>
      <rPr>
        <sz val="12"/>
        <rFont val="仿宋"/>
        <charset val="134"/>
      </rPr>
      <t>履职</t>
    </r>
    <r>
      <rPr>
        <sz val="12"/>
        <rFont val="Times New Roman"/>
        <charset val="0"/>
      </rPr>
      <t xml:space="preserve">
</t>
    </r>
    <r>
      <rPr>
        <sz val="12"/>
        <rFont val="仿宋"/>
        <charset val="134"/>
      </rPr>
      <t>效益</t>
    </r>
  </si>
  <si>
    <t>社会效益</t>
  </si>
  <si>
    <t>服务对象对相关政策知晓率</t>
  </si>
  <si>
    <t>对照完成情况酌情扣分，扣完为止。</t>
  </si>
  <si>
    <r>
      <rPr>
        <sz val="12"/>
        <rFont val="仿宋"/>
        <charset val="134"/>
      </rPr>
      <t>部门（单位）履行职责对社会发展所带来的直接或间接影响。</t>
    </r>
    <r>
      <rPr>
        <sz val="12"/>
        <rFont val="Times New Roman"/>
        <charset val="0"/>
      </rPr>
      <t xml:space="preserve">
</t>
    </r>
  </si>
  <si>
    <r>
      <rPr>
        <sz val="12"/>
        <rFont val="仿宋"/>
        <charset val="134"/>
      </rPr>
      <t>每发现一例问题扣</t>
    </r>
    <r>
      <rPr>
        <sz val="12"/>
        <rFont val="Times New Roman"/>
        <charset val="0"/>
      </rPr>
      <t>0.5</t>
    </r>
    <r>
      <rPr>
        <sz val="12"/>
        <rFont val="仿宋"/>
        <charset val="134"/>
      </rPr>
      <t>分，扣完为止。</t>
    </r>
  </si>
  <si>
    <t>生态效益</t>
  </si>
  <si>
    <r>
      <rPr>
        <sz val="12"/>
        <rFont val="仿宋"/>
        <charset val="134"/>
      </rPr>
      <t>部门（单位）履行职责对生态发展所带来的直接或间接影响。</t>
    </r>
    <r>
      <rPr>
        <sz val="12"/>
        <rFont val="Times New Roman"/>
        <charset val="0"/>
      </rPr>
      <t xml:space="preserve">
</t>
    </r>
    <r>
      <rPr>
        <sz val="12"/>
        <rFont val="仿宋"/>
        <charset val="134"/>
      </rPr>
      <t>项目实施对环境产生优化影响：</t>
    </r>
    <r>
      <rPr>
        <sz val="12"/>
        <rFont val="Times New Roman"/>
        <charset val="0"/>
      </rPr>
      <t xml:space="preserve">
</t>
    </r>
  </si>
  <si>
    <t>行政效能</t>
  </si>
  <si>
    <t>政府对机关工作实施情况的具体评价，以年度政府考核结果为依据。</t>
  </si>
  <si>
    <r>
      <rPr>
        <sz val="12"/>
        <rFont val="仿宋"/>
        <charset val="134"/>
      </rPr>
      <t>优秀计</t>
    </r>
    <r>
      <rPr>
        <sz val="12"/>
        <rFont val="Times New Roman"/>
        <charset val="0"/>
      </rPr>
      <t>5</t>
    </r>
    <r>
      <rPr>
        <sz val="12"/>
        <rFont val="仿宋"/>
        <charset val="134"/>
      </rPr>
      <t>分，良好计</t>
    </r>
    <r>
      <rPr>
        <sz val="12"/>
        <rFont val="Times New Roman"/>
        <charset val="0"/>
      </rPr>
      <t>3</t>
    </r>
    <r>
      <rPr>
        <sz val="12"/>
        <rFont val="仿宋"/>
        <charset val="134"/>
      </rPr>
      <t>分，合格计</t>
    </r>
    <r>
      <rPr>
        <sz val="12"/>
        <rFont val="Times New Roman"/>
        <charset val="0"/>
      </rPr>
      <t>1</t>
    </r>
    <r>
      <rPr>
        <sz val="12"/>
        <rFont val="仿宋"/>
        <charset val="134"/>
      </rPr>
      <t>分，不合格计</t>
    </r>
    <r>
      <rPr>
        <sz val="12"/>
        <rFont val="Times New Roman"/>
        <charset val="0"/>
      </rPr>
      <t>0</t>
    </r>
    <r>
      <rPr>
        <sz val="12"/>
        <rFont val="仿宋"/>
        <charset val="134"/>
      </rPr>
      <t>分。</t>
    </r>
  </si>
  <si>
    <t>社会公众或服务对象满意度</t>
  </si>
  <si>
    <r>
      <rPr>
        <sz val="12"/>
        <rFont val="仿宋"/>
        <charset val="134"/>
      </rPr>
      <t>社会公众或部门（单位）的服务对象对部门履职效果的满意程度。</t>
    </r>
    <r>
      <rPr>
        <sz val="12"/>
        <rFont val="Times New Roman"/>
        <charset val="0"/>
      </rPr>
      <t xml:space="preserve">
</t>
    </r>
    <r>
      <rPr>
        <sz val="12"/>
        <rFont val="仿宋"/>
        <charset val="134"/>
      </rPr>
      <t>社会公众或服务对象是指部门（单位）履行职责而影响到的部门、群体或个人。</t>
    </r>
  </si>
  <si>
    <r>
      <rPr>
        <sz val="12"/>
        <rFont val="Times New Roman"/>
        <charset val="0"/>
      </rPr>
      <t>≥90%</t>
    </r>
    <r>
      <rPr>
        <sz val="12"/>
        <rFont val="仿宋"/>
        <charset val="134"/>
      </rPr>
      <t>，得</t>
    </r>
    <r>
      <rPr>
        <sz val="12"/>
        <rFont val="Times New Roman"/>
        <charset val="0"/>
      </rPr>
      <t>5</t>
    </r>
    <r>
      <rPr>
        <sz val="12"/>
        <rFont val="仿宋"/>
        <charset val="134"/>
      </rPr>
      <t>分；</t>
    </r>
    <r>
      <rPr>
        <sz val="12"/>
        <rFont val="Times New Roman"/>
        <charset val="0"/>
      </rPr>
      <t xml:space="preserve">
</t>
    </r>
    <r>
      <rPr>
        <sz val="12"/>
        <rFont val="仿宋"/>
        <charset val="134"/>
      </rPr>
      <t>每降低</t>
    </r>
    <r>
      <rPr>
        <sz val="12"/>
        <rFont val="Times New Roman"/>
        <charset val="0"/>
      </rPr>
      <t>5%</t>
    </r>
    <r>
      <rPr>
        <sz val="12"/>
        <rFont val="仿宋"/>
        <charset val="134"/>
      </rPr>
      <t>，扣</t>
    </r>
    <r>
      <rPr>
        <sz val="12"/>
        <rFont val="Times New Roman"/>
        <charset val="0"/>
      </rPr>
      <t>0.5</t>
    </r>
    <r>
      <rPr>
        <sz val="12"/>
        <rFont val="仿宋"/>
        <charset val="134"/>
      </rPr>
      <t>分，扣完为止。</t>
    </r>
  </si>
  <si>
    <t>合计</t>
  </si>
  <si>
    <r>
      <rPr>
        <sz val="10"/>
        <rFont val="楷体_GB2312"/>
        <charset val="134"/>
      </rPr>
      <t>新建楼堂馆所面积控制率</t>
    </r>
  </si>
  <si>
    <r>
      <rPr>
        <sz val="10"/>
        <rFont val="楷体_GB2312"/>
        <charset val="134"/>
      </rPr>
      <t>楼堂馆所面积控制率</t>
    </r>
    <r>
      <rPr>
        <sz val="10"/>
        <rFont val="Times New Roman"/>
        <charset val="0"/>
      </rPr>
      <t>=</t>
    </r>
    <r>
      <rPr>
        <sz val="10"/>
        <rFont val="楷体_GB2312"/>
        <charset val="134"/>
      </rPr>
      <t>实际建设面积</t>
    </r>
    <r>
      <rPr>
        <sz val="10"/>
        <rFont val="Times New Roman"/>
        <charset val="0"/>
      </rPr>
      <t>/</t>
    </r>
    <r>
      <rPr>
        <sz val="10"/>
        <rFont val="楷体_GB2312"/>
        <charset val="134"/>
      </rPr>
      <t>批准建设面积</t>
    </r>
    <r>
      <rPr>
        <sz val="10"/>
        <rFont val="Times New Roman"/>
        <charset val="0"/>
      </rPr>
      <t xml:space="preserve">×100% </t>
    </r>
    <r>
      <rPr>
        <sz val="10"/>
        <rFont val="楷体_GB2312"/>
        <charset val="134"/>
      </rPr>
      <t>。</t>
    </r>
    <r>
      <rPr>
        <sz val="10"/>
        <rFont val="Times New Roman"/>
        <charset val="0"/>
      </rPr>
      <t xml:space="preserve">
</t>
    </r>
    <r>
      <rPr>
        <sz val="10"/>
        <rFont val="楷体_GB2312"/>
        <charset val="134"/>
      </rPr>
      <t>该指标以</t>
    </r>
    <r>
      <rPr>
        <sz val="10"/>
        <rFont val="Times New Roman"/>
        <charset val="0"/>
      </rPr>
      <t>20××</t>
    </r>
    <r>
      <rPr>
        <sz val="10"/>
        <rFont val="楷体_GB2312"/>
        <charset val="134"/>
      </rPr>
      <t>年完工的新建楼堂馆所为评价内容。</t>
    </r>
  </si>
  <si>
    <r>
      <rPr>
        <sz val="10"/>
        <rFont val="楷体_GB2312"/>
        <charset val="134"/>
      </rPr>
      <t>楼堂馆所面积控制率</t>
    </r>
    <r>
      <rPr>
        <sz val="10"/>
        <rFont val="Times New Roman"/>
        <charset val="0"/>
      </rPr>
      <t>≤100%</t>
    </r>
    <r>
      <rPr>
        <sz val="10"/>
        <rFont val="楷体_GB2312"/>
        <charset val="134"/>
      </rPr>
      <t>，得</t>
    </r>
    <r>
      <rPr>
        <sz val="10"/>
        <rFont val="Times New Roman"/>
        <charset val="0"/>
      </rPr>
      <t>2</t>
    </r>
    <r>
      <rPr>
        <sz val="10"/>
        <rFont val="楷体_GB2312"/>
        <charset val="134"/>
      </rPr>
      <t>分；</t>
    </r>
    <r>
      <rPr>
        <sz val="10"/>
        <rFont val="Times New Roman"/>
        <charset val="0"/>
      </rPr>
      <t xml:space="preserve">
</t>
    </r>
    <r>
      <rPr>
        <sz val="10"/>
        <rFont val="楷体_GB2312"/>
        <charset val="134"/>
      </rPr>
      <t>每超出</t>
    </r>
    <r>
      <rPr>
        <sz val="10"/>
        <rFont val="Times New Roman"/>
        <charset val="0"/>
      </rPr>
      <t>5%</t>
    </r>
    <r>
      <rPr>
        <sz val="10"/>
        <rFont val="楷体_GB2312"/>
        <charset val="134"/>
      </rPr>
      <t>扣</t>
    </r>
    <r>
      <rPr>
        <sz val="10"/>
        <rFont val="Times New Roman"/>
        <charset val="0"/>
      </rPr>
      <t>1</t>
    </r>
    <r>
      <rPr>
        <sz val="10"/>
        <rFont val="楷体_GB2312"/>
        <charset val="134"/>
      </rPr>
      <t>分，扣完为止。</t>
    </r>
    <r>
      <rPr>
        <sz val="10"/>
        <rFont val="Times New Roman"/>
        <charset val="0"/>
      </rPr>
      <t xml:space="preserve">
</t>
    </r>
    <r>
      <rPr>
        <sz val="10"/>
        <rFont val="楷体_GB2312"/>
        <charset val="134"/>
      </rPr>
      <t>没有楼梯馆所项目的</t>
    </r>
    <r>
      <rPr>
        <b/>
        <sz val="10"/>
        <rFont val="楷体_GB2312"/>
        <charset val="134"/>
      </rPr>
      <t>部门剔除此项指标。</t>
    </r>
  </si>
  <si>
    <r>
      <rPr>
        <sz val="10"/>
        <rFont val="楷体_GB2312"/>
        <charset val="134"/>
      </rPr>
      <t>新建楼堂馆所投资概算控制率</t>
    </r>
  </si>
  <si>
    <r>
      <rPr>
        <sz val="10"/>
        <rFont val="楷体_GB2312"/>
        <charset val="134"/>
      </rPr>
      <t>楼堂馆所投资预算控制率</t>
    </r>
    <r>
      <rPr>
        <sz val="10"/>
        <rFont val="Times New Roman"/>
        <charset val="0"/>
      </rPr>
      <t>=</t>
    </r>
    <r>
      <rPr>
        <sz val="10"/>
        <rFont val="楷体_GB2312"/>
        <charset val="134"/>
      </rPr>
      <t>实际投资金额</t>
    </r>
    <r>
      <rPr>
        <sz val="10"/>
        <rFont val="Times New Roman"/>
        <charset val="0"/>
      </rPr>
      <t>/</t>
    </r>
    <r>
      <rPr>
        <sz val="10"/>
        <rFont val="楷体_GB2312"/>
        <charset val="134"/>
      </rPr>
      <t>批准投资金额</t>
    </r>
    <r>
      <rPr>
        <sz val="10"/>
        <rFont val="Times New Roman"/>
        <charset val="0"/>
      </rPr>
      <t xml:space="preserve">×100% </t>
    </r>
    <r>
      <rPr>
        <sz val="10"/>
        <rFont val="楷体_GB2312"/>
        <charset val="134"/>
      </rPr>
      <t>。</t>
    </r>
    <r>
      <rPr>
        <sz val="10"/>
        <rFont val="Times New Roman"/>
        <charset val="0"/>
      </rPr>
      <t xml:space="preserve">
</t>
    </r>
    <r>
      <rPr>
        <sz val="10"/>
        <rFont val="楷体_GB2312"/>
        <charset val="134"/>
      </rPr>
      <t>该指标以</t>
    </r>
    <r>
      <rPr>
        <sz val="10"/>
        <rFont val="Times New Roman"/>
        <charset val="0"/>
      </rPr>
      <t>20××</t>
    </r>
    <r>
      <rPr>
        <sz val="10"/>
        <rFont val="楷体_GB2312"/>
        <charset val="134"/>
      </rPr>
      <t>年完工的新建楼堂馆所为评价内容。</t>
    </r>
  </si>
  <si>
    <r>
      <rPr>
        <sz val="12"/>
        <color indexed="8"/>
        <rFont val="仿宋"/>
        <charset val="134"/>
      </rPr>
      <t>附件</t>
    </r>
    <r>
      <rPr>
        <sz val="12"/>
        <color indexed="8"/>
        <rFont val="Times New Roman"/>
        <charset val="0"/>
      </rPr>
      <t>1-1</t>
    </r>
  </si>
  <si>
    <t>2020年度项目支出情况明细表</t>
  </si>
  <si>
    <r>
      <rPr>
        <sz val="10"/>
        <color indexed="8"/>
        <rFont val="宋体"/>
        <charset val="134"/>
      </rPr>
      <t>金额单位：万元</t>
    </r>
  </si>
  <si>
    <r>
      <rPr>
        <b/>
        <sz val="11"/>
        <rFont val="宋体"/>
        <charset val="134"/>
      </rPr>
      <t>序号</t>
    </r>
  </si>
  <si>
    <r>
      <rPr>
        <b/>
        <sz val="11"/>
        <rFont val="宋体"/>
        <charset val="134"/>
      </rPr>
      <t>专项名称</t>
    </r>
  </si>
  <si>
    <r>
      <rPr>
        <b/>
        <sz val="11"/>
        <rFont val="宋体"/>
        <charset val="134"/>
      </rPr>
      <t>预算指标</t>
    </r>
  </si>
  <si>
    <r>
      <rPr>
        <b/>
        <sz val="11"/>
        <rFont val="宋体"/>
        <charset val="134"/>
      </rPr>
      <t>实际支出</t>
    </r>
  </si>
  <si>
    <r>
      <rPr>
        <b/>
        <sz val="11"/>
        <rFont val="宋体"/>
        <charset val="134"/>
      </rPr>
      <t>结余</t>
    </r>
  </si>
  <si>
    <r>
      <rPr>
        <b/>
        <sz val="11"/>
        <rFont val="宋体"/>
        <charset val="134"/>
      </rPr>
      <t>负责股室</t>
    </r>
  </si>
  <si>
    <r>
      <rPr>
        <b/>
        <sz val="11"/>
        <rFont val="宋体"/>
        <charset val="134"/>
      </rPr>
      <t>备注</t>
    </r>
  </si>
  <si>
    <r>
      <rPr>
        <b/>
        <sz val="10"/>
        <rFont val="宋体"/>
        <charset val="134"/>
      </rPr>
      <t>合</t>
    </r>
    <r>
      <rPr>
        <b/>
        <sz val="10"/>
        <rFont val="Times New Roman"/>
        <charset val="0"/>
      </rPr>
      <t xml:space="preserve">    </t>
    </r>
    <r>
      <rPr>
        <b/>
        <sz val="10"/>
        <rFont val="宋体"/>
        <charset val="134"/>
      </rPr>
      <t>计</t>
    </r>
  </si>
  <si>
    <r>
      <rPr>
        <b/>
        <sz val="12"/>
        <rFont val="仿宋"/>
        <charset val="134"/>
      </rPr>
      <t>附件</t>
    </r>
    <r>
      <rPr>
        <sz val="10"/>
        <rFont val="Times New Roman"/>
        <charset val="0"/>
      </rPr>
      <t>2-2</t>
    </r>
  </si>
  <si>
    <r>
      <rPr>
        <b/>
        <sz val="16"/>
        <rFont val="Times New Roman"/>
        <charset val="0"/>
      </rPr>
      <t>2018</t>
    </r>
    <r>
      <rPr>
        <b/>
        <sz val="16"/>
        <rFont val="仿宋"/>
        <charset val="134"/>
      </rPr>
      <t>年武陵区卫生健康局年末结余结转资金情况表</t>
    </r>
  </si>
  <si>
    <t>单位：元</t>
  </si>
  <si>
    <t>序号</t>
  </si>
  <si>
    <t>结转结余资金项目</t>
  </si>
  <si>
    <t>指标额度</t>
  </si>
  <si>
    <r>
      <rPr>
        <b/>
        <sz val="10"/>
        <rFont val="Times New Roman"/>
        <charset val="0"/>
      </rPr>
      <t>2018</t>
    </r>
    <r>
      <rPr>
        <b/>
        <sz val="10"/>
        <rFont val="宋体"/>
        <charset val="134"/>
      </rPr>
      <t>年结转结余</t>
    </r>
  </si>
  <si>
    <r>
      <rPr>
        <b/>
        <sz val="10"/>
        <rFont val="宋体"/>
        <charset val="134"/>
      </rPr>
      <t>截止</t>
    </r>
    <r>
      <rPr>
        <b/>
        <sz val="10"/>
        <rFont val="Times New Roman"/>
        <charset val="0"/>
      </rPr>
      <t>2019</t>
    </r>
    <r>
      <rPr>
        <b/>
        <sz val="10"/>
        <rFont val="宋体"/>
        <charset val="134"/>
      </rPr>
      <t>年</t>
    </r>
    <r>
      <rPr>
        <b/>
        <sz val="10"/>
        <rFont val="Times New Roman"/>
        <charset val="0"/>
      </rPr>
      <t>11</t>
    </r>
    <r>
      <rPr>
        <b/>
        <sz val="10"/>
        <rFont val="宋体"/>
        <charset val="134"/>
      </rPr>
      <t>月结余</t>
    </r>
  </si>
  <si>
    <t>单位同意财政可收回额度</t>
  </si>
  <si>
    <r>
      <rPr>
        <sz val="10"/>
        <rFont val="Times New Roman"/>
        <charset val="0"/>
      </rPr>
      <t>2017</t>
    </r>
    <r>
      <rPr>
        <sz val="10"/>
        <rFont val="宋体"/>
        <charset val="134"/>
      </rPr>
      <t>年社保口预算</t>
    </r>
    <r>
      <rPr>
        <sz val="10"/>
        <rFont val="Times New Roman"/>
        <charset val="0"/>
      </rPr>
      <t>-</t>
    </r>
    <r>
      <rPr>
        <sz val="10"/>
        <rFont val="宋体"/>
        <charset val="134"/>
      </rPr>
      <t>区医疗纠纷调解经费</t>
    </r>
  </si>
  <si>
    <r>
      <rPr>
        <sz val="10"/>
        <rFont val="Times New Roman"/>
        <charset val="0"/>
      </rPr>
      <t>2017</t>
    </r>
    <r>
      <rPr>
        <sz val="10"/>
        <rFont val="宋体"/>
        <charset val="134"/>
      </rPr>
      <t>年除四害工作经费</t>
    </r>
  </si>
  <si>
    <r>
      <rPr>
        <sz val="10"/>
        <rFont val="Times New Roman"/>
        <charset val="0"/>
      </rPr>
      <t>2016</t>
    </r>
    <r>
      <rPr>
        <sz val="10"/>
        <rFont val="宋体"/>
        <charset val="134"/>
      </rPr>
      <t>年免费孕前优生健康检查区级配套专项</t>
    </r>
  </si>
  <si>
    <t>市级补助婚前医学检查等公共卫生项目资金</t>
  </si>
  <si>
    <r>
      <rPr>
        <sz val="10"/>
        <rFont val="Times New Roman"/>
        <charset val="0"/>
      </rPr>
      <t>2016</t>
    </r>
    <r>
      <rPr>
        <sz val="10"/>
        <rFont val="宋体"/>
        <charset val="134"/>
      </rPr>
      <t>年市级补助中央公共卫生服务补助资金（第三批）</t>
    </r>
  </si>
  <si>
    <r>
      <rPr>
        <sz val="10"/>
        <rFont val="Times New Roman"/>
        <charset val="0"/>
      </rPr>
      <t>2017</t>
    </r>
    <r>
      <rPr>
        <sz val="10"/>
        <rFont val="宋体"/>
        <charset val="134"/>
      </rPr>
      <t>年市级补助产前筛查项目经费</t>
    </r>
  </si>
  <si>
    <r>
      <rPr>
        <sz val="10"/>
        <rFont val="Times New Roman"/>
        <charset val="0"/>
      </rPr>
      <t>2017</t>
    </r>
    <r>
      <rPr>
        <sz val="10"/>
        <rFont val="宋体"/>
        <charset val="134"/>
      </rPr>
      <t>年市级补助尘肺病农民工基本医疗救助资金</t>
    </r>
  </si>
  <si>
    <r>
      <rPr>
        <sz val="10"/>
        <rFont val="Times New Roman"/>
        <charset val="0"/>
      </rPr>
      <t>2017</t>
    </r>
    <r>
      <rPr>
        <sz val="10"/>
        <rFont val="宋体"/>
        <charset val="134"/>
      </rPr>
      <t>年尘肺病农民工基本医疗救助</t>
    </r>
    <r>
      <rPr>
        <sz val="10"/>
        <color indexed="10"/>
        <rFont val="宋体"/>
        <charset val="134"/>
      </rPr>
      <t>区级</t>
    </r>
    <r>
      <rPr>
        <sz val="10"/>
        <rFont val="宋体"/>
        <charset val="134"/>
      </rPr>
      <t>配套资金</t>
    </r>
  </si>
  <si>
    <r>
      <rPr>
        <sz val="10"/>
        <rFont val="Times New Roman"/>
        <charset val="0"/>
      </rPr>
      <t>2015</t>
    </r>
    <r>
      <rPr>
        <sz val="10"/>
        <rFont val="宋体"/>
        <charset val="134"/>
      </rPr>
      <t>年结转中央补助农村孕产妇住院分娩等项目经费</t>
    </r>
  </si>
  <si>
    <r>
      <rPr>
        <sz val="10"/>
        <rFont val="Times New Roman"/>
        <charset val="0"/>
      </rPr>
      <t>2017</t>
    </r>
    <r>
      <rPr>
        <sz val="10"/>
        <rFont val="宋体"/>
        <charset val="134"/>
      </rPr>
      <t>年市级补助计划生育节育手术项目经费</t>
    </r>
  </si>
  <si>
    <t>收费工作经费</t>
  </si>
  <si>
    <t>食品监测专项经费</t>
  </si>
  <si>
    <r>
      <rPr>
        <sz val="10"/>
        <rFont val="Times New Roman"/>
        <charset val="0"/>
      </rPr>
      <t>2017</t>
    </r>
    <r>
      <rPr>
        <sz val="10"/>
        <rFont val="宋体"/>
        <charset val="134"/>
      </rPr>
      <t>年爱国卫生专项经费</t>
    </r>
  </si>
  <si>
    <r>
      <rPr>
        <sz val="10"/>
        <rFont val="宋体"/>
        <charset val="134"/>
      </rPr>
      <t>市级补助</t>
    </r>
    <r>
      <rPr>
        <sz val="10"/>
        <rFont val="Times New Roman"/>
        <charset val="0"/>
      </rPr>
      <t>2017</t>
    </r>
    <r>
      <rPr>
        <sz val="10"/>
        <rFont val="宋体"/>
        <charset val="134"/>
      </rPr>
      <t>年爱国卫生专项经费</t>
    </r>
  </si>
  <si>
    <r>
      <rPr>
        <sz val="10"/>
        <rFont val="宋体"/>
        <charset val="134"/>
      </rPr>
      <t>市级补助</t>
    </r>
    <r>
      <rPr>
        <sz val="10"/>
        <rFont val="Times New Roman"/>
        <charset val="0"/>
      </rPr>
      <t>2017</t>
    </r>
    <r>
      <rPr>
        <sz val="10"/>
        <rFont val="宋体"/>
        <charset val="134"/>
      </rPr>
      <t>年卫生和计划生育项目经费</t>
    </r>
  </si>
  <si>
    <r>
      <rPr>
        <sz val="10"/>
        <rFont val="Times New Roman"/>
        <charset val="0"/>
      </rPr>
      <t>2015</t>
    </r>
    <r>
      <rPr>
        <sz val="10"/>
        <rFont val="宋体"/>
        <charset val="134"/>
      </rPr>
      <t>年市级补助全面小康工作考核奖励金</t>
    </r>
  </si>
  <si>
    <r>
      <rPr>
        <b/>
        <sz val="10"/>
        <rFont val="宋体"/>
        <charset val="134"/>
      </rPr>
      <t>小</t>
    </r>
    <r>
      <rPr>
        <b/>
        <sz val="10"/>
        <rFont val="Times New Roman"/>
        <charset val="0"/>
      </rPr>
      <t xml:space="preserve">    </t>
    </r>
    <r>
      <rPr>
        <b/>
        <sz val="10"/>
        <rFont val="宋体"/>
        <charset val="134"/>
      </rPr>
      <t>计</t>
    </r>
  </si>
  <si>
    <r>
      <rPr>
        <sz val="10"/>
        <rFont val="Times New Roman"/>
        <charset val="0"/>
      </rPr>
      <t>2017</t>
    </r>
    <r>
      <rPr>
        <sz val="10"/>
        <rFont val="宋体"/>
        <charset val="134"/>
      </rPr>
      <t>年孕产妇产前筛查工作经费</t>
    </r>
  </si>
  <si>
    <r>
      <rPr>
        <sz val="10"/>
        <rFont val="Times New Roman"/>
        <charset val="0"/>
      </rPr>
      <t>2015</t>
    </r>
    <r>
      <rPr>
        <sz val="10"/>
        <rFont val="宋体"/>
        <charset val="134"/>
      </rPr>
      <t>年结转购置免费避孕药具资助发放机</t>
    </r>
  </si>
  <si>
    <r>
      <rPr>
        <sz val="10"/>
        <rFont val="Times New Roman"/>
        <charset val="0"/>
      </rPr>
      <t>2017</t>
    </r>
    <r>
      <rPr>
        <sz val="10"/>
        <rFont val="宋体"/>
        <charset val="134"/>
      </rPr>
      <t>年市级补助公共（妇幼）项目经费</t>
    </r>
  </si>
  <si>
    <r>
      <rPr>
        <sz val="10"/>
        <rFont val="Times New Roman"/>
        <charset val="0"/>
      </rPr>
      <t>2017</t>
    </r>
    <r>
      <rPr>
        <sz val="10"/>
        <rFont val="宋体"/>
        <charset val="134"/>
      </rPr>
      <t>年市级补助计划生育项目经费</t>
    </r>
  </si>
  <si>
    <r>
      <rPr>
        <sz val="10"/>
        <rFont val="Times New Roman"/>
        <charset val="0"/>
      </rPr>
      <t>2017</t>
    </r>
    <r>
      <rPr>
        <sz val="10"/>
        <rFont val="宋体"/>
        <charset val="134"/>
      </rPr>
      <t>年计划生育家庭特别扶助项目</t>
    </r>
    <r>
      <rPr>
        <sz val="10"/>
        <color indexed="10"/>
        <rFont val="宋体"/>
        <charset val="134"/>
      </rPr>
      <t>区级</t>
    </r>
    <r>
      <rPr>
        <sz val="10"/>
        <rFont val="宋体"/>
        <charset val="134"/>
      </rPr>
      <t>配套资金</t>
    </r>
  </si>
  <si>
    <r>
      <rPr>
        <sz val="10"/>
        <rFont val="Times New Roman"/>
        <charset val="0"/>
      </rPr>
      <t>2017</t>
    </r>
    <r>
      <rPr>
        <sz val="10"/>
        <rFont val="宋体"/>
        <charset val="134"/>
      </rPr>
      <t>年农村部分计划生育家庭奖励扶助项目</t>
    </r>
    <r>
      <rPr>
        <sz val="10"/>
        <color indexed="10"/>
        <rFont val="宋体"/>
        <charset val="134"/>
      </rPr>
      <t>区级</t>
    </r>
    <r>
      <rPr>
        <sz val="10"/>
        <rFont val="宋体"/>
        <charset val="134"/>
      </rPr>
      <t>配套</t>
    </r>
  </si>
  <si>
    <r>
      <rPr>
        <sz val="10"/>
        <rFont val="宋体"/>
        <charset val="134"/>
      </rPr>
      <t>美丽乡村</t>
    </r>
    <r>
      <rPr>
        <sz val="10"/>
        <rFont val="Times New Roman"/>
        <charset val="0"/>
      </rPr>
      <t>“</t>
    </r>
    <r>
      <rPr>
        <sz val="10"/>
        <rFont val="宋体"/>
        <charset val="134"/>
      </rPr>
      <t>五化</t>
    </r>
    <r>
      <rPr>
        <sz val="10"/>
        <rFont val="Times New Roman"/>
        <charset val="0"/>
      </rPr>
      <t>”</t>
    </r>
    <r>
      <rPr>
        <sz val="10"/>
        <rFont val="宋体"/>
        <charset val="134"/>
      </rPr>
      <t>建设资金</t>
    </r>
  </si>
  <si>
    <t>健康扶贫工作经费</t>
  </si>
  <si>
    <r>
      <rPr>
        <sz val="10"/>
        <rFont val="宋体"/>
        <charset val="134"/>
      </rPr>
      <t>退休人员</t>
    </r>
    <r>
      <rPr>
        <sz val="10"/>
        <rFont val="Times New Roman"/>
        <charset val="0"/>
      </rPr>
      <t>2014</t>
    </r>
    <r>
      <rPr>
        <sz val="10"/>
        <rFont val="宋体"/>
        <charset val="134"/>
      </rPr>
      <t>年调标部分</t>
    </r>
  </si>
  <si>
    <r>
      <rPr>
        <sz val="10"/>
        <rFont val="Times New Roman"/>
        <charset val="0"/>
      </rPr>
      <t>2016</t>
    </r>
    <r>
      <rPr>
        <sz val="10"/>
        <rFont val="宋体"/>
        <charset val="134"/>
      </rPr>
      <t>年市补助计划生育特困扶助经费</t>
    </r>
  </si>
  <si>
    <r>
      <rPr>
        <sz val="10"/>
        <rFont val="Times New Roman"/>
        <charset val="0"/>
      </rPr>
      <t>2016</t>
    </r>
    <r>
      <rPr>
        <sz val="10"/>
        <rFont val="宋体"/>
        <charset val="134"/>
      </rPr>
      <t>年计划生育工作目标管理奖励经费</t>
    </r>
  </si>
  <si>
    <r>
      <rPr>
        <sz val="10"/>
        <rFont val="Times New Roman"/>
        <charset val="0"/>
      </rPr>
      <t>2016</t>
    </r>
    <r>
      <rPr>
        <sz val="10"/>
        <rFont val="宋体"/>
        <charset val="134"/>
      </rPr>
      <t>年市级补助计划生生育手术并发症治疗费</t>
    </r>
  </si>
  <si>
    <r>
      <rPr>
        <sz val="10"/>
        <rFont val="Times New Roman"/>
        <charset val="0"/>
      </rPr>
      <t>2016</t>
    </r>
    <r>
      <rPr>
        <sz val="10"/>
        <rFont val="宋体"/>
        <charset val="134"/>
      </rPr>
      <t>年市级补助计划生育服务补助资金</t>
    </r>
  </si>
  <si>
    <r>
      <rPr>
        <sz val="10"/>
        <rFont val="Times New Roman"/>
        <charset val="0"/>
      </rPr>
      <t>2017</t>
    </r>
    <r>
      <rPr>
        <sz val="10"/>
        <rFont val="宋体"/>
        <charset val="134"/>
      </rPr>
      <t>年中央补助公共卫生项目经费</t>
    </r>
  </si>
  <si>
    <r>
      <rPr>
        <sz val="10"/>
        <rFont val="Times New Roman"/>
        <charset val="0"/>
      </rPr>
      <t>2017</t>
    </r>
    <r>
      <rPr>
        <sz val="10"/>
        <rFont val="宋体"/>
        <charset val="134"/>
      </rPr>
      <t>年农村改厕工作经费</t>
    </r>
  </si>
  <si>
    <r>
      <rPr>
        <b/>
        <sz val="10"/>
        <rFont val="Times New Roman"/>
        <charset val="0"/>
      </rPr>
      <t>2017</t>
    </r>
    <r>
      <rPr>
        <b/>
        <sz val="10"/>
        <rFont val="宋体"/>
        <charset val="134"/>
      </rPr>
      <t>年结余结转指标使用情况</t>
    </r>
  </si>
  <si>
    <r>
      <rPr>
        <sz val="10"/>
        <rFont val="Times New Roman"/>
        <charset val="0"/>
      </rPr>
      <t>2018</t>
    </r>
    <r>
      <rPr>
        <sz val="10"/>
        <rFont val="宋体"/>
        <charset val="134"/>
      </rPr>
      <t>年社保口包干经费</t>
    </r>
    <r>
      <rPr>
        <sz val="10"/>
        <rFont val="Times New Roman"/>
        <charset val="0"/>
      </rPr>
      <t>-</t>
    </r>
    <r>
      <rPr>
        <sz val="10"/>
        <rFont val="宋体"/>
        <charset val="134"/>
      </rPr>
      <t>遗属补助、老干津贴、劳模</t>
    </r>
  </si>
  <si>
    <r>
      <rPr>
        <sz val="10"/>
        <rFont val="Times New Roman"/>
        <charset val="0"/>
      </rPr>
      <t>2018</t>
    </r>
    <r>
      <rPr>
        <sz val="10"/>
        <rFont val="宋体"/>
        <charset val="134"/>
      </rPr>
      <t>年市级补助基本公共卫生服务补助资金</t>
    </r>
  </si>
  <si>
    <t>全区家庭医生签约服务工作经费</t>
  </si>
  <si>
    <r>
      <rPr>
        <sz val="10"/>
        <rFont val="Times New Roman"/>
        <charset val="0"/>
      </rPr>
      <t>2018</t>
    </r>
    <r>
      <rPr>
        <sz val="10"/>
        <rFont val="宋体"/>
        <charset val="134"/>
      </rPr>
      <t>年市级补助免费孕前健康检查与血红蛋白电泳监测项目</t>
    </r>
  </si>
  <si>
    <t>办案工作经费</t>
  </si>
  <si>
    <t>教育卫生专项小组工作经费</t>
  </si>
  <si>
    <r>
      <rPr>
        <sz val="10"/>
        <rFont val="Times New Roman"/>
        <charset val="0"/>
      </rPr>
      <t>2017</t>
    </r>
    <r>
      <rPr>
        <sz val="10"/>
        <rFont val="宋体"/>
        <charset val="134"/>
      </rPr>
      <t>年市级补助计划生育工作目标管理考核奖励经费</t>
    </r>
  </si>
  <si>
    <r>
      <rPr>
        <sz val="10"/>
        <rFont val="Times New Roman"/>
        <charset val="0"/>
      </rPr>
      <t>2018</t>
    </r>
    <r>
      <rPr>
        <sz val="10"/>
        <rFont val="宋体"/>
        <charset val="134"/>
      </rPr>
      <t>年孕前优生健康检查区级配套</t>
    </r>
  </si>
  <si>
    <r>
      <rPr>
        <sz val="10"/>
        <rFont val="Times New Roman"/>
        <charset val="0"/>
      </rPr>
      <t>2018</t>
    </r>
    <r>
      <rPr>
        <sz val="10"/>
        <rFont val="宋体"/>
        <charset val="134"/>
      </rPr>
      <t>年</t>
    </r>
    <r>
      <rPr>
        <sz val="10"/>
        <rFont val="Times New Roman"/>
        <charset val="0"/>
      </rPr>
      <t>7-12</t>
    </r>
    <r>
      <rPr>
        <sz val="10"/>
        <rFont val="宋体"/>
        <charset val="134"/>
      </rPr>
      <t>月区直单位独生子女父母奖励金发放</t>
    </r>
  </si>
  <si>
    <r>
      <rPr>
        <sz val="10"/>
        <rFont val="Times New Roman"/>
        <charset val="0"/>
      </rPr>
      <t>2018</t>
    </r>
    <r>
      <rPr>
        <sz val="10"/>
        <rFont val="宋体"/>
        <charset val="134"/>
      </rPr>
      <t>年市级补助医疗服务能力提升</t>
    </r>
    <r>
      <rPr>
        <sz val="10"/>
        <rFont val="Times New Roman"/>
        <charset val="0"/>
      </rPr>
      <t xml:space="preserve">
</t>
    </r>
    <r>
      <rPr>
        <sz val="10"/>
        <rFont val="宋体"/>
        <charset val="134"/>
      </rPr>
      <t>（卫生健康人才培养培训）项目经费</t>
    </r>
  </si>
  <si>
    <t>两新经费</t>
  </si>
  <si>
    <r>
      <rPr>
        <sz val="10"/>
        <rFont val="Times New Roman"/>
        <charset val="0"/>
      </rPr>
      <t>2018</t>
    </r>
    <r>
      <rPr>
        <sz val="10"/>
        <rFont val="宋体"/>
        <charset val="134"/>
      </rPr>
      <t>年社保口包干工作经费（医疗经费调解工作经费、免费孕前健康检查、免费孕前健康检查工作经费、宣传经费、免费技术服务、药具工作经费、人口统计、抽样检查、流动人口管理工作经费、协会经费）</t>
    </r>
  </si>
  <si>
    <r>
      <rPr>
        <sz val="10"/>
        <rFont val="Times New Roman"/>
        <charset val="0"/>
      </rPr>
      <t>2018</t>
    </r>
    <r>
      <rPr>
        <sz val="10"/>
        <rFont val="宋体"/>
        <charset val="134"/>
      </rPr>
      <t>年中央补助重大公共卫生项目经费</t>
    </r>
  </si>
  <si>
    <r>
      <rPr>
        <sz val="10"/>
        <rFont val="Times New Roman"/>
        <charset val="0"/>
      </rPr>
      <t>2018</t>
    </r>
    <r>
      <rPr>
        <sz val="10"/>
        <rFont val="宋体"/>
        <charset val="134"/>
      </rPr>
      <t>年社保口预算包干经费</t>
    </r>
  </si>
  <si>
    <r>
      <rPr>
        <sz val="10"/>
        <rFont val="Times New Roman"/>
        <charset val="0"/>
      </rPr>
      <t>2018</t>
    </r>
    <r>
      <rPr>
        <sz val="10"/>
        <rFont val="宋体"/>
        <charset val="134"/>
      </rPr>
      <t>年市级补助产前筛查项目经费</t>
    </r>
  </si>
  <si>
    <r>
      <rPr>
        <sz val="10"/>
        <rFont val="Times New Roman"/>
        <charset val="0"/>
      </rPr>
      <t>2018</t>
    </r>
    <r>
      <rPr>
        <sz val="10"/>
        <rFont val="宋体"/>
        <charset val="134"/>
      </rPr>
      <t>年社保口预算包干公用经费</t>
    </r>
  </si>
  <si>
    <t>健康教育工作经费</t>
  </si>
  <si>
    <r>
      <rPr>
        <sz val="10"/>
        <rFont val="Times New Roman"/>
        <charset val="0"/>
      </rPr>
      <t>2018</t>
    </r>
    <r>
      <rPr>
        <sz val="10"/>
        <rFont val="宋体"/>
        <charset val="134"/>
      </rPr>
      <t>年市级补助计划生育项目经费</t>
    </r>
  </si>
  <si>
    <r>
      <rPr>
        <sz val="10"/>
        <rFont val="Times New Roman"/>
        <charset val="0"/>
      </rPr>
      <t>2018</t>
    </r>
    <r>
      <rPr>
        <sz val="10"/>
        <rFont val="宋体"/>
        <charset val="134"/>
      </rPr>
      <t>年市级补助预防艾滋病母婴传播等项目经费</t>
    </r>
  </si>
  <si>
    <t>迎检工作经费（迎检指挥部）</t>
  </si>
  <si>
    <t>省补助计划生育特殊家庭重病大病住院护理补贴资金</t>
  </si>
  <si>
    <r>
      <rPr>
        <sz val="10"/>
        <rFont val="Times New Roman"/>
        <charset val="0"/>
      </rPr>
      <t>2018</t>
    </r>
    <r>
      <rPr>
        <sz val="10"/>
        <rFont val="宋体"/>
        <charset val="134"/>
      </rPr>
      <t>年省补助计划生育项目经费市级配套</t>
    </r>
  </si>
  <si>
    <r>
      <rPr>
        <sz val="10"/>
        <rFont val="Times New Roman"/>
        <charset val="0"/>
      </rPr>
      <t>2018</t>
    </r>
    <r>
      <rPr>
        <sz val="10"/>
        <rFont val="宋体"/>
        <charset val="134"/>
      </rPr>
      <t>年省补助基层计划生育特殊家庭购买健康保险项目经费</t>
    </r>
  </si>
  <si>
    <t>计划生育专项资金</t>
  </si>
  <si>
    <r>
      <rPr>
        <sz val="10"/>
        <rFont val="Times New Roman"/>
        <charset val="0"/>
      </rPr>
      <t>2017</t>
    </r>
    <r>
      <rPr>
        <sz val="10"/>
        <rFont val="宋体"/>
        <charset val="134"/>
      </rPr>
      <t>年争资争项奖励</t>
    </r>
  </si>
  <si>
    <r>
      <rPr>
        <b/>
        <sz val="10"/>
        <rFont val="宋体"/>
        <charset val="134"/>
      </rPr>
      <t>小</t>
    </r>
    <r>
      <rPr>
        <b/>
        <sz val="10"/>
        <rFont val="Times New Roman"/>
        <charset val="0"/>
      </rPr>
      <t xml:space="preserve">   </t>
    </r>
    <r>
      <rPr>
        <b/>
        <sz val="10"/>
        <rFont val="宋体"/>
        <charset val="134"/>
      </rPr>
      <t>计</t>
    </r>
  </si>
  <si>
    <r>
      <rPr>
        <b/>
        <sz val="10"/>
        <rFont val="宋体"/>
        <charset val="134"/>
      </rPr>
      <t>合</t>
    </r>
    <r>
      <rPr>
        <b/>
        <sz val="10"/>
        <rFont val="Times New Roman"/>
        <charset val="0"/>
      </rPr>
      <t xml:space="preserve">       </t>
    </r>
    <r>
      <rPr>
        <b/>
        <sz val="10"/>
        <rFont val="宋体"/>
        <charset val="134"/>
      </rPr>
      <t>计</t>
    </r>
  </si>
  <si>
    <t>结余结转总合计</t>
  </si>
  <si>
    <r>
      <rPr>
        <sz val="12"/>
        <rFont val="宋体"/>
        <charset val="134"/>
      </rPr>
      <t>序号</t>
    </r>
  </si>
  <si>
    <r>
      <rPr>
        <sz val="12"/>
        <rFont val="宋体"/>
        <charset val="134"/>
      </rPr>
      <t>项目</t>
    </r>
  </si>
  <si>
    <r>
      <rPr>
        <sz val="12"/>
        <rFont val="宋体"/>
        <charset val="134"/>
      </rPr>
      <t>目标</t>
    </r>
  </si>
  <si>
    <r>
      <rPr>
        <sz val="12"/>
        <rFont val="宋体"/>
        <charset val="134"/>
      </rPr>
      <t>具体目标内容</t>
    </r>
  </si>
  <si>
    <r>
      <rPr>
        <sz val="12"/>
        <rFont val="宋体"/>
        <charset val="134"/>
      </rPr>
      <t>目标值</t>
    </r>
  </si>
  <si>
    <r>
      <rPr>
        <sz val="12"/>
        <rFont val="宋体"/>
        <charset val="134"/>
      </rPr>
      <t>备注</t>
    </r>
  </si>
  <si>
    <t>完成情况</t>
  </si>
  <si>
    <r>
      <rPr>
        <sz val="12"/>
        <rFont val="宋体"/>
        <charset val="134"/>
      </rPr>
      <t>医疗机构监管</t>
    </r>
  </si>
  <si>
    <r>
      <rPr>
        <sz val="12"/>
        <rFont val="宋体"/>
        <charset val="134"/>
      </rPr>
      <t>监督考核</t>
    </r>
  </si>
  <si>
    <r>
      <rPr>
        <sz val="12"/>
        <rFont val="宋体"/>
        <charset val="134"/>
      </rPr>
      <t>对基层</t>
    </r>
    <r>
      <rPr>
        <sz val="12"/>
        <rFont val="Times New Roman"/>
        <charset val="0"/>
      </rPr>
      <t>14</t>
    </r>
    <r>
      <rPr>
        <sz val="12"/>
        <rFont val="宋体"/>
        <charset val="134"/>
      </rPr>
      <t>家医疗机构及其他计生办等单位进行定期与不定期考核，基本公卫督导，每季度</t>
    </r>
    <r>
      <rPr>
        <sz val="12"/>
        <rFont val="Times New Roman"/>
        <charset val="0"/>
      </rPr>
      <t>1</t>
    </r>
    <r>
      <rPr>
        <sz val="12"/>
        <rFont val="宋体"/>
        <charset val="134"/>
      </rPr>
      <t>次</t>
    </r>
    <r>
      <rPr>
        <sz val="12"/>
        <rFont val="Times New Roman"/>
        <charset val="0"/>
      </rPr>
      <t xml:space="preserve"> </t>
    </r>
  </si>
  <si>
    <r>
      <rPr>
        <sz val="12"/>
        <rFont val="Times New Roman"/>
        <charset val="0"/>
      </rPr>
      <t>4</t>
    </r>
    <r>
      <rPr>
        <sz val="12"/>
        <rFont val="宋体"/>
        <charset val="134"/>
      </rPr>
      <t>次</t>
    </r>
  </si>
  <si>
    <r>
      <rPr>
        <sz val="12"/>
        <rFont val="宋体"/>
        <charset val="134"/>
      </rPr>
      <t>监管到位率</t>
    </r>
  </si>
  <si>
    <r>
      <rPr>
        <sz val="12"/>
        <rFont val="Times New Roman"/>
        <charset val="0"/>
      </rPr>
      <t xml:space="preserve"> </t>
    </r>
    <r>
      <rPr>
        <sz val="12"/>
        <rFont val="宋体"/>
        <charset val="134"/>
      </rPr>
      <t>问题处理及时率</t>
    </r>
  </si>
  <si>
    <r>
      <rPr>
        <sz val="12"/>
        <rFont val="宋体"/>
        <charset val="134"/>
      </rPr>
      <t>公共卫生服务</t>
    </r>
  </si>
  <si>
    <r>
      <rPr>
        <sz val="12"/>
        <rFont val="宋体"/>
        <charset val="134"/>
      </rPr>
      <t>健康教育</t>
    </r>
  </si>
  <si>
    <t>开展宣传活动</t>
  </si>
  <si>
    <r>
      <rPr>
        <sz val="12"/>
        <rFont val="Times New Roman"/>
        <charset val="0"/>
      </rPr>
      <t>≥50</t>
    </r>
    <r>
      <rPr>
        <sz val="12"/>
        <rFont val="宋体"/>
        <charset val="134"/>
      </rPr>
      <t>次</t>
    </r>
  </si>
  <si>
    <r>
      <rPr>
        <sz val="12"/>
        <rFont val="宋体"/>
        <charset val="134"/>
      </rPr>
      <t>反映公共卫生服务能力</t>
    </r>
  </si>
  <si>
    <r>
      <rPr>
        <sz val="11"/>
        <rFont val="宋体"/>
        <charset val="134"/>
      </rPr>
      <t>主题日宣传活动</t>
    </r>
    <r>
      <rPr>
        <sz val="11"/>
        <rFont val="Times New Roman"/>
        <charset val="0"/>
      </rPr>
      <t>15</t>
    </r>
    <r>
      <rPr>
        <sz val="11"/>
        <rFont val="宋体"/>
        <charset val="134"/>
      </rPr>
      <t>次，累计发放资料</t>
    </r>
    <r>
      <rPr>
        <sz val="11"/>
        <rFont val="Times New Roman"/>
        <charset val="0"/>
      </rPr>
      <t>2</t>
    </r>
    <r>
      <rPr>
        <sz val="11"/>
        <rFont val="宋体"/>
        <charset val="134"/>
      </rPr>
      <t>万份，现场义诊义治</t>
    </r>
    <r>
      <rPr>
        <sz val="11"/>
        <rFont val="Times New Roman"/>
        <charset val="0"/>
      </rPr>
      <t>1</t>
    </r>
    <r>
      <rPr>
        <sz val="11"/>
        <rFont val="宋体"/>
        <charset val="134"/>
      </rPr>
      <t>千名群众；
义诊宣传活动约30场，发放宣传资料1万多份，免费为群众测量血压、血糖3000多人次</t>
    </r>
  </si>
  <si>
    <r>
      <rPr>
        <sz val="12"/>
        <rFont val="宋体"/>
        <charset val="134"/>
      </rPr>
      <t>健教资料户覆盖率</t>
    </r>
  </si>
  <si>
    <t>≥80%</t>
  </si>
  <si>
    <r>
      <rPr>
        <sz val="11"/>
        <rFont val="宋体"/>
        <charset val="134"/>
      </rPr>
      <t>目前，全区共有在岗村医</t>
    </r>
    <r>
      <rPr>
        <sz val="11"/>
        <rFont val="Times New Roman"/>
        <charset val="0"/>
      </rPr>
      <t>56</t>
    </r>
    <r>
      <rPr>
        <sz val="11"/>
        <rFont val="宋体"/>
        <charset val="134"/>
      </rPr>
      <t>人，其中</t>
    </r>
    <r>
      <rPr>
        <sz val="11"/>
        <rFont val="Times New Roman"/>
        <charset val="0"/>
      </rPr>
      <t>60</t>
    </r>
    <r>
      <rPr>
        <sz val="11"/>
        <rFont val="宋体"/>
        <charset val="134"/>
      </rPr>
      <t>岁以上的有</t>
    </r>
    <r>
      <rPr>
        <sz val="11"/>
        <rFont val="Times New Roman"/>
        <charset val="0"/>
      </rPr>
      <t>32</t>
    </r>
    <r>
      <rPr>
        <sz val="11"/>
        <rFont val="宋体"/>
        <charset val="134"/>
      </rPr>
      <t>人，有</t>
    </r>
    <r>
      <rPr>
        <sz val="11"/>
        <rFont val="Times New Roman"/>
        <charset val="0"/>
      </rPr>
      <t>2</t>
    </r>
    <r>
      <rPr>
        <sz val="11"/>
        <rFont val="宋体"/>
        <charset val="134"/>
      </rPr>
      <t>人年龄已超过</t>
    </r>
    <r>
      <rPr>
        <sz val="11"/>
        <rFont val="Times New Roman"/>
        <charset val="0"/>
      </rPr>
      <t>70</t>
    </r>
    <r>
      <rPr>
        <sz val="11"/>
        <rFont val="宋体"/>
        <charset val="134"/>
      </rPr>
      <t>岁。这批人员年龄老化，大多不会操作电脑，难以承担繁重的公卫工作。</t>
    </r>
  </si>
  <si>
    <r>
      <rPr>
        <sz val="12"/>
        <rFont val="宋体"/>
        <charset val="134"/>
      </rPr>
      <t>学校键教开课率</t>
    </r>
  </si>
  <si>
    <r>
      <rPr>
        <sz val="12"/>
        <rFont val="宋体"/>
        <charset val="134"/>
      </rPr>
      <t>基本卫生常识、健康知识知晓率</t>
    </r>
  </si>
  <si>
    <t>≥95%</t>
  </si>
  <si>
    <r>
      <rPr>
        <sz val="12"/>
        <rFont val="宋体"/>
        <charset val="134"/>
      </rPr>
      <t>健康管理</t>
    </r>
  </si>
  <si>
    <r>
      <rPr>
        <sz val="12"/>
        <rFont val="宋体"/>
        <charset val="134"/>
      </rPr>
      <t>家庭健康档案建档率</t>
    </r>
  </si>
  <si>
    <t>≥70%</t>
  </si>
  <si>
    <r>
      <rPr>
        <sz val="12"/>
        <rFont val="宋体"/>
        <charset val="134"/>
      </rPr>
      <t>免检健康体检率</t>
    </r>
  </si>
  <si>
    <r>
      <rPr>
        <sz val="12"/>
        <rFont val="宋体"/>
        <charset val="134"/>
      </rPr>
      <t>开展健康随访、健康教育</t>
    </r>
  </si>
  <si>
    <r>
      <rPr>
        <sz val="12"/>
        <rFont val="宋体"/>
        <charset val="134"/>
      </rPr>
      <t>基本医疗惠民</t>
    </r>
  </si>
  <si>
    <r>
      <rPr>
        <sz val="12"/>
        <rFont val="宋体"/>
        <charset val="134"/>
      </rPr>
      <t>乡镇及社区医疗机构就诊比例</t>
    </r>
  </si>
  <si>
    <t>≥75%</t>
  </si>
  <si>
    <r>
      <rPr>
        <sz val="12"/>
        <rFont val="宋体"/>
        <charset val="134"/>
      </rPr>
      <t>合作医疗便民服务</t>
    </r>
  </si>
  <si>
    <r>
      <rPr>
        <sz val="12"/>
        <rFont val="宋体"/>
        <charset val="134"/>
      </rPr>
      <t>群众满意度</t>
    </r>
  </si>
  <si>
    <r>
      <rPr>
        <sz val="12"/>
        <rFont val="宋体"/>
        <charset val="134"/>
      </rPr>
      <t>儿童保健</t>
    </r>
  </si>
  <si>
    <r>
      <rPr>
        <sz val="12"/>
        <rFont val="宋体"/>
        <charset val="134"/>
      </rPr>
      <t>免疫规划建卡发证率</t>
    </r>
  </si>
  <si>
    <r>
      <rPr>
        <sz val="12"/>
        <rFont val="宋体"/>
        <charset val="134"/>
      </rPr>
      <t>妇女保健</t>
    </r>
  </si>
  <si>
    <r>
      <rPr>
        <sz val="12"/>
        <rFont val="宋体"/>
        <charset val="134"/>
      </rPr>
      <t>婚前保健咨询率</t>
    </r>
  </si>
  <si>
    <t>≥60%</t>
  </si>
  <si>
    <r>
      <rPr>
        <sz val="12"/>
        <rFont val="宋体"/>
        <charset val="134"/>
      </rPr>
      <t>产前检查率和产后访视率</t>
    </r>
  </si>
  <si>
    <r>
      <rPr>
        <sz val="12"/>
        <rFont val="宋体"/>
        <charset val="134"/>
      </rPr>
      <t>两癌检查率</t>
    </r>
  </si>
  <si>
    <t>≥30%</t>
  </si>
  <si>
    <r>
      <rPr>
        <sz val="12"/>
        <rFont val="宋体"/>
        <charset val="134"/>
      </rPr>
      <t>老人和困难群体保健</t>
    </r>
  </si>
  <si>
    <r>
      <rPr>
        <sz val="12"/>
        <rFont val="Times New Roman"/>
        <charset val="0"/>
      </rPr>
      <t>60</t>
    </r>
    <r>
      <rPr>
        <sz val="12"/>
        <rFont val="宋体"/>
        <charset val="134"/>
      </rPr>
      <t>岁以上老人和困难群体体检率</t>
    </r>
  </si>
  <si>
    <r>
      <rPr>
        <sz val="12"/>
        <rFont val="Times New Roman"/>
        <charset val="0"/>
      </rPr>
      <t>60</t>
    </r>
    <r>
      <rPr>
        <sz val="12"/>
        <rFont val="宋体"/>
        <charset val="134"/>
      </rPr>
      <t>岁以上老人和困难群体建档率</t>
    </r>
  </si>
  <si>
    <r>
      <rPr>
        <sz val="12"/>
        <rFont val="宋体"/>
        <charset val="134"/>
      </rPr>
      <t>免费随访</t>
    </r>
  </si>
  <si>
    <r>
      <rPr>
        <sz val="12"/>
        <rFont val="宋体"/>
        <charset val="134"/>
      </rPr>
      <t>信息收集与报告</t>
    </r>
  </si>
  <si>
    <r>
      <rPr>
        <sz val="12"/>
        <rFont val="宋体"/>
        <charset val="134"/>
      </rPr>
      <t>突发事件报告、及时处理率</t>
    </r>
  </si>
  <si>
    <t>家庭医生</t>
  </si>
  <si>
    <t>推行家庭医生签约服务</t>
  </si>
  <si>
    <t>≥50%</t>
  </si>
  <si>
    <r>
      <rPr>
        <sz val="11"/>
        <rFont val="宋体"/>
        <charset val="134"/>
      </rPr>
      <t>农村建档立卡贫困对象计生特扶对象签约，签约率达</t>
    </r>
    <r>
      <rPr>
        <sz val="11"/>
        <rFont val="Times New Roman"/>
        <charset val="0"/>
      </rPr>
      <t>100</t>
    </r>
    <r>
      <rPr>
        <sz val="11"/>
        <rFont val="宋体"/>
        <charset val="134"/>
      </rPr>
      <t>％；其他对象签约率为</t>
    </r>
    <r>
      <rPr>
        <sz val="11"/>
        <rFont val="Times New Roman"/>
        <charset val="0"/>
      </rPr>
      <t>60.38%</t>
    </r>
    <r>
      <rPr>
        <sz val="11"/>
        <rFont val="宋体"/>
        <charset val="134"/>
      </rPr>
      <t>；但全区开展家庭医生签约工作后人少事多的矛盾比较突出。</t>
    </r>
  </si>
  <si>
    <r>
      <rPr>
        <sz val="12"/>
        <rFont val="宋体"/>
        <charset val="134"/>
      </rPr>
      <t>科教培训</t>
    </r>
  </si>
  <si>
    <t>参加各类培训</t>
  </si>
  <si>
    <r>
      <rPr>
        <sz val="12"/>
        <rFont val="宋体"/>
        <charset val="134"/>
      </rPr>
      <t>卫技人员培训率</t>
    </r>
  </si>
  <si>
    <t>≥90%</t>
  </si>
  <si>
    <r>
      <rPr>
        <sz val="12"/>
        <rFont val="宋体"/>
        <charset val="134"/>
      </rPr>
      <t>反映对职工培训的重视程度</t>
    </r>
  </si>
  <si>
    <r>
      <rPr>
        <sz val="12"/>
        <rFont val="宋体"/>
        <charset val="134"/>
      </rPr>
      <t>环境指标</t>
    </r>
  </si>
  <si>
    <r>
      <rPr>
        <sz val="12"/>
        <rFont val="宋体"/>
        <charset val="134"/>
      </rPr>
      <t>医疗机构绿化覆盖率</t>
    </r>
  </si>
  <si>
    <r>
      <rPr>
        <sz val="12"/>
        <rFont val="宋体"/>
        <charset val="134"/>
      </rPr>
      <t>医疗机构的绿化覆盖率</t>
    </r>
  </si>
  <si>
    <r>
      <rPr>
        <sz val="12"/>
        <rFont val="宋体"/>
        <charset val="134"/>
      </rPr>
      <t>废污处置</t>
    </r>
  </si>
  <si>
    <r>
      <rPr>
        <sz val="12"/>
        <rFont val="宋体"/>
        <charset val="134"/>
      </rPr>
      <t>医疗污水、医疗固废规范处置达标率</t>
    </r>
  </si>
  <si>
    <r>
      <rPr>
        <sz val="12"/>
        <rFont val="宋体"/>
        <charset val="134"/>
      </rPr>
      <t>物价指标</t>
    </r>
  </si>
  <si>
    <r>
      <rPr>
        <sz val="12"/>
        <rFont val="宋体"/>
        <charset val="134"/>
      </rPr>
      <t>物价制度执行</t>
    </r>
  </si>
  <si>
    <r>
      <rPr>
        <sz val="12"/>
        <rFont val="宋体"/>
        <charset val="134"/>
      </rPr>
      <t>物价投诉案例</t>
    </r>
  </si>
  <si>
    <r>
      <rPr>
        <sz val="12"/>
        <rFont val="宋体"/>
        <charset val="134"/>
      </rPr>
      <t>每例扣</t>
    </r>
    <r>
      <rPr>
        <sz val="12"/>
        <rFont val="Times New Roman"/>
        <charset val="0"/>
      </rPr>
      <t>20%</t>
    </r>
  </si>
  <si>
    <t>加强相关指标监测，力争将相关指标控制在合理范围值以内，巩固药品零差价成果；</t>
  </si>
  <si>
    <r>
      <rPr>
        <sz val="12"/>
        <rFont val="宋体"/>
        <charset val="134"/>
      </rPr>
      <t>信誉指标</t>
    </r>
  </si>
  <si>
    <r>
      <rPr>
        <sz val="12"/>
        <rFont val="宋体"/>
        <charset val="134"/>
      </rPr>
      <t>责任医生知晓率</t>
    </r>
  </si>
  <si>
    <r>
      <rPr>
        <sz val="12"/>
        <rFont val="宋体"/>
        <charset val="134"/>
      </rPr>
      <t>居民对社区责任医生的知晓率</t>
    </r>
  </si>
  <si>
    <t>综合监督执法</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</si>
</sst>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176" formatCode="#,##0.00_ "/>
    <numFmt numFmtId="177" formatCode="0.00_ "/>
    <numFmt numFmtId="178" formatCode="0.0%"/>
    <numFmt numFmtId="42" formatCode="_ &quot;￥&quot;* #,##0_ ;_ &quot;￥&quot;* \-#,##0_ ;_ &quot;￥&quot;* &quot;-&quot;_ ;_ @_ "/>
    <numFmt numFmtId="41" formatCode="_ * #,##0_ ;_ * \-#,##0_ ;_ * &quot;-&quot;_ ;_ @_ "/>
  </numFmts>
  <fonts count="74">
    <font>
      <sz val="12"/>
      <name val="宋体"/>
      <charset val="134"/>
    </font>
    <font>
      <sz val="12"/>
      <name val="Times New Roman"/>
      <charset val="0"/>
    </font>
    <font>
      <sz val="11"/>
      <name val="Times New Roman"/>
      <charset val="0"/>
    </font>
    <font>
      <sz val="11"/>
      <name val="宋体"/>
      <charset val="134"/>
    </font>
    <font>
      <sz val="10"/>
      <name val="Times New Roman"/>
      <charset val="0"/>
    </font>
    <font>
      <b/>
      <sz val="12"/>
      <name val="仿宋"/>
      <charset val="134"/>
    </font>
    <font>
      <b/>
      <sz val="16"/>
      <name val="Times New Roman"/>
      <charset val="0"/>
    </font>
    <font>
      <sz val="10"/>
      <name val="宋体"/>
      <charset val="134"/>
    </font>
    <font>
      <b/>
      <sz val="10"/>
      <name val="宋体"/>
      <charset val="134"/>
    </font>
    <font>
      <b/>
      <sz val="10"/>
      <name val="Times New Roman"/>
      <charset val="0"/>
    </font>
    <font>
      <b/>
      <sz val="11"/>
      <name val="Times New Roman"/>
      <charset val="0"/>
    </font>
    <font>
      <sz val="12"/>
      <color rgb="FF000000"/>
      <name val="Times New Roman"/>
      <charset val="0"/>
    </font>
    <font>
      <sz val="11"/>
      <color indexed="8"/>
      <name val="Times New Roman"/>
      <charset val="0"/>
    </font>
    <font>
      <b/>
      <sz val="18"/>
      <color rgb="FF000000"/>
      <name val="Times New Roman"/>
      <charset val="0"/>
    </font>
    <font>
      <b/>
      <sz val="18"/>
      <color indexed="8"/>
      <name val="Times New Roman"/>
      <charset val="0"/>
    </font>
    <font>
      <b/>
      <sz val="16"/>
      <color indexed="8"/>
      <name val="Times New Roman"/>
      <charset val="0"/>
    </font>
    <font>
      <sz val="10"/>
      <color indexed="8"/>
      <name val="Times New Roman"/>
      <charset val="0"/>
    </font>
    <font>
      <sz val="12"/>
      <color rgb="FFFF0000"/>
      <name val="Times New Roman"/>
      <charset val="0"/>
    </font>
    <font>
      <b/>
      <sz val="12"/>
      <name val="Times New Roman"/>
      <charset val="0"/>
    </font>
    <font>
      <b/>
      <sz val="12"/>
      <name val="楷体_GB2312"/>
      <charset val="0"/>
    </font>
    <font>
      <b/>
      <sz val="18"/>
      <name val="Times New Roman"/>
      <charset val="0"/>
    </font>
    <font>
      <sz val="12"/>
      <name val="仿宋"/>
      <charset val="134"/>
    </font>
    <font>
      <sz val="12"/>
      <name val="宋体"/>
      <charset val="0"/>
    </font>
    <font>
      <sz val="10"/>
      <color rgb="FFFF0000"/>
      <name val="宋体"/>
      <charset val="134"/>
    </font>
    <font>
      <sz val="10"/>
      <color rgb="FFFF0000"/>
      <name val="Times New Roman"/>
      <charset val="0"/>
    </font>
    <font>
      <b/>
      <sz val="16"/>
      <name val="方正小标宋简体"/>
      <charset val="134"/>
    </font>
    <font>
      <sz val="22"/>
      <name val="Times New Roman"/>
      <charset val="0"/>
    </font>
    <font>
      <b/>
      <sz val="11"/>
      <name val="仿宋"/>
      <charset val="134"/>
    </font>
    <font>
      <b/>
      <sz val="11"/>
      <name val="宋体"/>
      <charset val="134"/>
    </font>
    <font>
      <sz val="11"/>
      <name val="仿宋"/>
      <charset val="134"/>
    </font>
    <font>
      <sz val="11"/>
      <color rgb="FF000000"/>
      <name val="Times New Roman"/>
      <charset val="0"/>
    </font>
    <font>
      <sz val="10"/>
      <name val="仿宋"/>
      <charset val="134"/>
    </font>
    <font>
      <b/>
      <sz val="16"/>
      <color theme="1"/>
      <name val="Times New Roman"/>
      <charset val="0"/>
    </font>
    <font>
      <sz val="11"/>
      <color theme="1"/>
      <name val="Times New Roman"/>
      <charset val="0"/>
    </font>
    <font>
      <b/>
      <sz val="11"/>
      <color theme="1"/>
      <name val="Times New Roman"/>
      <charset val="0"/>
    </font>
    <font>
      <sz val="10"/>
      <color theme="1"/>
      <name val="宋体"/>
      <charset val="134"/>
    </font>
    <font>
      <sz val="10"/>
      <color theme="1"/>
      <name val="Times New Roman"/>
      <charset val="0"/>
    </font>
    <font>
      <b/>
      <sz val="10"/>
      <color theme="1"/>
      <name val="Times New Roman"/>
      <charset val="0"/>
    </font>
    <font>
      <b/>
      <sz val="12"/>
      <color theme="1"/>
      <name val="Times New Roman"/>
      <charset val="0"/>
    </font>
    <font>
      <b/>
      <sz val="12"/>
      <color theme="1"/>
      <name val="宋体"/>
      <charset val="134"/>
    </font>
    <font>
      <sz val="11"/>
      <color theme="1"/>
      <name val="宋体"/>
      <charset val="134"/>
      <scheme val="minor"/>
    </font>
    <font>
      <sz val="11"/>
      <color indexed="17"/>
      <name val="宋体"/>
      <charset val="134"/>
    </font>
    <font>
      <sz val="11"/>
      <color indexed="8"/>
      <name val="宋体"/>
      <charset val="134"/>
    </font>
    <font>
      <b/>
      <sz val="11"/>
      <color indexed="52"/>
      <name val="宋体"/>
      <charset val="134"/>
    </font>
    <font>
      <sz val="11"/>
      <color indexed="62"/>
      <name val="宋体"/>
      <charset val="134"/>
    </font>
    <font>
      <sz val="11"/>
      <color indexed="9"/>
      <name val="宋体"/>
      <charset val="134"/>
    </font>
    <font>
      <b/>
      <sz val="15"/>
      <color indexed="54"/>
      <name val="宋体"/>
      <charset val="134"/>
    </font>
    <font>
      <b/>
      <sz val="18"/>
      <color indexed="54"/>
      <name val="宋体"/>
      <charset val="134"/>
    </font>
    <font>
      <b/>
      <sz val="11"/>
      <color indexed="54"/>
      <name val="宋体"/>
      <charset val="134"/>
    </font>
    <font>
      <i/>
      <sz val="11"/>
      <color indexed="23"/>
      <name val="宋体"/>
      <charset val="134"/>
    </font>
    <font>
      <sz val="11"/>
      <color indexed="60"/>
      <name val="宋体"/>
      <charset val="134"/>
    </font>
    <font>
      <u/>
      <sz val="11"/>
      <color indexed="20"/>
      <name val="宋体"/>
      <charset val="134"/>
    </font>
    <font>
      <b/>
      <sz val="11"/>
      <color indexed="9"/>
      <name val="宋体"/>
      <charset val="134"/>
    </font>
    <font>
      <sz val="11"/>
      <color indexed="20"/>
      <name val="宋体"/>
      <charset val="134"/>
    </font>
    <font>
      <sz val="11"/>
      <color indexed="8"/>
      <name val="宋体"/>
      <charset val="134"/>
      <scheme val="minor"/>
    </font>
    <font>
      <sz val="11"/>
      <color theme="1"/>
      <name val="Tahoma"/>
      <charset val="134"/>
    </font>
    <font>
      <b/>
      <sz val="11"/>
      <color indexed="8"/>
      <name val="宋体"/>
      <charset val="134"/>
    </font>
    <font>
      <u/>
      <sz val="11"/>
      <color indexed="12"/>
      <name val="宋体"/>
      <charset val="134"/>
    </font>
    <font>
      <b/>
      <sz val="11"/>
      <color indexed="63"/>
      <name val="宋体"/>
      <charset val="134"/>
    </font>
    <font>
      <b/>
      <sz val="13"/>
      <color indexed="54"/>
      <name val="宋体"/>
      <charset val="134"/>
    </font>
    <font>
      <sz val="11"/>
      <color indexed="10"/>
      <name val="宋体"/>
      <charset val="134"/>
    </font>
    <font>
      <sz val="11"/>
      <color indexed="52"/>
      <name val="宋体"/>
      <charset val="134"/>
    </font>
    <font>
      <sz val="10"/>
      <color indexed="8"/>
      <name val="Arial"/>
      <charset val="0"/>
    </font>
    <font>
      <b/>
      <sz val="16"/>
      <name val="仿宋"/>
      <charset val="134"/>
    </font>
    <font>
      <sz val="10"/>
      <color indexed="10"/>
      <name val="宋体"/>
      <charset val="134"/>
    </font>
    <font>
      <sz val="12"/>
      <color indexed="8"/>
      <name val="仿宋"/>
      <charset val="134"/>
    </font>
    <font>
      <sz val="12"/>
      <color indexed="8"/>
      <name val="Times New Roman"/>
      <charset val="0"/>
    </font>
    <font>
      <sz val="10"/>
      <color indexed="8"/>
      <name val="宋体"/>
      <charset val="134"/>
    </font>
    <font>
      <b/>
      <sz val="18"/>
      <name val="方正小标宋_GBK"/>
      <charset val="0"/>
    </font>
    <font>
      <sz val="10"/>
      <name val="楷体_GB2312"/>
      <charset val="134"/>
    </font>
    <font>
      <b/>
      <sz val="10"/>
      <name val="楷体_GB2312"/>
      <charset val="134"/>
    </font>
    <font>
      <sz val="11"/>
      <name val="仿宋"/>
      <charset val="0"/>
    </font>
    <font>
      <sz val="11"/>
      <name val="Times New Roman"/>
      <charset val="134"/>
    </font>
    <font>
      <b/>
      <sz val="16"/>
      <color indexed="8"/>
      <name val="宋体"/>
      <charset val="134"/>
    </font>
  </fonts>
  <fills count="1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31"/>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
      <patternFill patternType="solid">
        <fgColor indexed="45"/>
        <bgColor indexed="64"/>
      </patternFill>
    </fill>
    <fill>
      <patternFill patternType="solid">
        <fgColor indexed="27"/>
        <bgColor indexed="64"/>
      </patternFill>
    </fill>
    <fill>
      <patternFill patternType="solid">
        <fgColor indexed="6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464">
    <xf numFmtId="0" fontId="0" fillId="0" borderId="0"/>
    <xf numFmtId="42" fontId="0" fillId="0" borderId="0" applyFont="0" applyFill="0" applyBorder="0" applyAlignment="0" applyProtection="0"/>
    <xf numFmtId="0" fontId="42" fillId="3" borderId="0" applyNumberFormat="0" applyBorder="0" applyAlignment="0" applyProtection="0">
      <alignment vertical="center"/>
    </xf>
    <xf numFmtId="0" fontId="40" fillId="0" borderId="0">
      <alignment vertical="center"/>
    </xf>
    <xf numFmtId="44" fontId="0" fillId="0" borderId="0" applyFont="0" applyFill="0" applyBorder="0" applyAlignment="0" applyProtection="0"/>
    <xf numFmtId="0" fontId="40" fillId="0" borderId="0">
      <alignment vertical="center"/>
    </xf>
    <xf numFmtId="0" fontId="40" fillId="0" borderId="0">
      <alignment vertical="center"/>
    </xf>
    <xf numFmtId="0" fontId="40" fillId="0" borderId="0">
      <alignment vertical="center"/>
    </xf>
    <xf numFmtId="0" fontId="44" fillId="5" borderId="10" applyNumberFormat="0" applyAlignment="0" applyProtection="0">
      <alignment vertical="center"/>
    </xf>
    <xf numFmtId="0" fontId="40" fillId="0" borderId="0">
      <alignment vertical="center"/>
    </xf>
    <xf numFmtId="41" fontId="0" fillId="0" borderId="0" applyFont="0" applyFill="0" applyBorder="0" applyAlignment="0" applyProtection="0"/>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0" fontId="42" fillId="0" borderId="0">
      <alignment vertical="center"/>
    </xf>
    <xf numFmtId="0" fontId="55" fillId="0" borderId="0">
      <alignment vertical="center"/>
    </xf>
    <xf numFmtId="9" fontId="0" fillId="0" borderId="0" applyFont="0" applyFill="0" applyBorder="0" applyAlignment="0" applyProtection="0"/>
    <xf numFmtId="0" fontId="42" fillId="4" borderId="0" applyNumberFormat="0" applyBorder="0" applyAlignment="0" applyProtection="0">
      <alignment vertical="center"/>
    </xf>
    <xf numFmtId="0" fontId="40" fillId="0" borderId="0">
      <alignment vertical="center"/>
    </xf>
    <xf numFmtId="43" fontId="0" fillId="0" borderId="0" applyFont="0" applyFill="0" applyBorder="0" applyAlignment="0" applyProtection="0"/>
    <xf numFmtId="0" fontId="0" fillId="0" borderId="0"/>
    <xf numFmtId="0" fontId="53" fillId="15" borderId="0" applyNumberFormat="0" applyBorder="0" applyAlignment="0" applyProtection="0">
      <alignment vertical="center"/>
    </xf>
    <xf numFmtId="0" fontId="57" fillId="0" borderId="0" applyNumberFormat="0" applyFill="0" applyBorder="0" applyAlignment="0" applyProtection="0">
      <alignment vertical="center"/>
    </xf>
    <xf numFmtId="43" fontId="42" fillId="0" borderId="0" applyFont="0" applyFill="0" applyBorder="0" applyAlignment="0" applyProtection="0">
      <alignment vertical="center"/>
    </xf>
    <xf numFmtId="0" fontId="42" fillId="0" borderId="0">
      <alignment vertical="center"/>
    </xf>
    <xf numFmtId="0" fontId="45" fillId="4" borderId="0" applyNumberFormat="0" applyBorder="0" applyAlignment="0" applyProtection="0">
      <alignment vertical="center"/>
    </xf>
    <xf numFmtId="9" fontId="0" fillId="0" borderId="0" applyFont="0" applyFill="0" applyBorder="0" applyAlignment="0" applyProtection="0"/>
    <xf numFmtId="0" fontId="7" fillId="0" borderId="0"/>
    <xf numFmtId="0" fontId="51" fillId="0" borderId="0" applyNumberFormat="0" applyFill="0" applyBorder="0" applyAlignment="0" applyProtection="0">
      <alignment vertical="center"/>
    </xf>
    <xf numFmtId="0" fontId="42" fillId="11" borderId="14" applyNumberFormat="0" applyFont="0" applyAlignment="0" applyProtection="0">
      <alignment vertical="center"/>
    </xf>
    <xf numFmtId="0" fontId="40" fillId="0" borderId="0">
      <alignment vertical="center"/>
    </xf>
    <xf numFmtId="0" fontId="45" fillId="5" borderId="0" applyNumberFormat="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lignment vertical="center"/>
    </xf>
    <xf numFmtId="0" fontId="40" fillId="0" borderId="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xf numFmtId="0" fontId="46" fillId="0" borderId="11" applyNumberFormat="0" applyFill="0" applyAlignment="0" applyProtection="0">
      <alignment vertical="center"/>
    </xf>
    <xf numFmtId="9" fontId="0" fillId="0" borderId="0" applyFont="0" applyFill="0" applyBorder="0" applyAlignment="0" applyProtection="0">
      <alignment vertical="center"/>
    </xf>
    <xf numFmtId="0" fontId="59" fillId="0" borderId="11" applyNumberFormat="0" applyFill="0" applyAlignment="0" applyProtection="0">
      <alignment vertical="center"/>
    </xf>
    <xf numFmtId="0" fontId="45" fillId="6" borderId="0" applyNumberFormat="0" applyBorder="0" applyAlignment="0" applyProtection="0">
      <alignment vertical="center"/>
    </xf>
    <xf numFmtId="0" fontId="48" fillId="0" borderId="12" applyNumberFormat="0" applyFill="0" applyAlignment="0" applyProtection="0">
      <alignment vertical="center"/>
    </xf>
    <xf numFmtId="0" fontId="45" fillId="13" borderId="0" applyNumberFormat="0" applyBorder="0" applyAlignment="0" applyProtection="0">
      <alignment vertical="center"/>
    </xf>
    <xf numFmtId="0" fontId="40" fillId="0" borderId="0">
      <alignment vertical="center"/>
    </xf>
    <xf numFmtId="0" fontId="58" fillId="4" borderId="16" applyNumberFormat="0" applyAlignment="0" applyProtection="0">
      <alignment vertical="center"/>
    </xf>
    <xf numFmtId="0" fontId="40" fillId="0" borderId="0">
      <alignment vertical="center"/>
    </xf>
    <xf numFmtId="0" fontId="43" fillId="4" borderId="10" applyNumberFormat="0" applyAlignment="0" applyProtection="0">
      <alignment vertical="center"/>
    </xf>
    <xf numFmtId="0" fontId="52" fillId="10" borderId="13" applyNumberFormat="0" applyAlignment="0" applyProtection="0">
      <alignment vertical="center"/>
    </xf>
    <xf numFmtId="43" fontId="42" fillId="0" borderId="0" applyFont="0" applyFill="0" applyBorder="0" applyAlignment="0" applyProtection="0">
      <alignment vertical="center"/>
    </xf>
    <xf numFmtId="0" fontId="42" fillId="2" borderId="0" applyNumberFormat="0" applyBorder="0" applyAlignment="0" applyProtection="0">
      <alignment vertical="center"/>
    </xf>
    <xf numFmtId="0" fontId="45" fillId="12" borderId="0" applyNumberFormat="0" applyBorder="0" applyAlignment="0" applyProtection="0">
      <alignment vertical="center"/>
    </xf>
    <xf numFmtId="0" fontId="61" fillId="0" borderId="17" applyNumberFormat="0" applyFill="0" applyAlignment="0" applyProtection="0">
      <alignment vertical="center"/>
    </xf>
    <xf numFmtId="0" fontId="55" fillId="0" borderId="0">
      <alignment vertical="center"/>
    </xf>
    <xf numFmtId="0" fontId="40" fillId="0" borderId="0">
      <alignment vertical="center"/>
    </xf>
    <xf numFmtId="0" fontId="40" fillId="0" borderId="0">
      <alignment vertical="center"/>
    </xf>
    <xf numFmtId="0" fontId="56" fillId="0" borderId="15" applyNumberFormat="0" applyFill="0" applyAlignment="0" applyProtection="0">
      <alignment vertical="center"/>
    </xf>
    <xf numFmtId="0" fontId="41" fillId="2" borderId="0" applyNumberFormat="0" applyBorder="0" applyAlignment="0" applyProtection="0">
      <alignment vertical="center"/>
    </xf>
    <xf numFmtId="0" fontId="50" fillId="13"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45" fillId="7" borderId="0" applyNumberFormat="0" applyBorder="0" applyAlignment="0" applyProtection="0">
      <alignment vertical="center"/>
    </xf>
    <xf numFmtId="0" fontId="42" fillId="16" borderId="0" applyNumberFormat="0" applyBorder="0" applyAlignment="0" applyProtection="0">
      <alignment vertical="center"/>
    </xf>
    <xf numFmtId="0" fontId="42" fillId="6" borderId="0" applyNumberFormat="0" applyBorder="0" applyAlignment="0" applyProtection="0">
      <alignment vertical="center"/>
    </xf>
    <xf numFmtId="0" fontId="40" fillId="0" borderId="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43" fontId="42" fillId="0" borderId="0" applyFont="0" applyFill="0" applyBorder="0" applyAlignment="0" applyProtection="0">
      <alignment vertical="center"/>
    </xf>
    <xf numFmtId="0" fontId="45" fillId="10" borderId="0" applyNumberFormat="0" applyBorder="0" applyAlignment="0" applyProtection="0">
      <alignment vertical="center"/>
    </xf>
    <xf numFmtId="43" fontId="42" fillId="0" borderId="0" applyFont="0" applyFill="0" applyBorder="0" applyAlignment="0" applyProtection="0">
      <alignment vertical="center"/>
    </xf>
    <xf numFmtId="0" fontId="45" fillId="8" borderId="0" applyNumberFormat="0" applyBorder="0" applyAlignment="0" applyProtection="0">
      <alignment vertical="center"/>
    </xf>
    <xf numFmtId="0" fontId="42" fillId="11" borderId="0" applyNumberFormat="0" applyBorder="0" applyAlignment="0" applyProtection="0">
      <alignment vertical="center"/>
    </xf>
    <xf numFmtId="0" fontId="40" fillId="0" borderId="0">
      <alignment vertical="center"/>
    </xf>
    <xf numFmtId="0" fontId="42" fillId="13" borderId="0" applyNumberFormat="0" applyBorder="0" applyAlignment="0" applyProtection="0">
      <alignment vertical="center"/>
    </xf>
    <xf numFmtId="0" fontId="45" fillId="17" borderId="0" applyNumberFormat="0" applyBorder="0" applyAlignment="0" applyProtection="0">
      <alignment vertical="center"/>
    </xf>
    <xf numFmtId="0" fontId="42" fillId="6" borderId="0" applyNumberFormat="0" applyBorder="0" applyAlignment="0" applyProtection="0">
      <alignment vertical="center"/>
    </xf>
    <xf numFmtId="0" fontId="40" fillId="0" borderId="0">
      <alignment vertical="center"/>
    </xf>
    <xf numFmtId="0" fontId="40" fillId="0" borderId="0">
      <alignment vertical="center"/>
    </xf>
    <xf numFmtId="0" fontId="45" fillId="7" borderId="0" applyNumberFormat="0" applyBorder="0" applyAlignment="0" applyProtection="0">
      <alignment vertical="center"/>
    </xf>
    <xf numFmtId="0" fontId="45" fillId="14" borderId="0" applyNumberFormat="0" applyBorder="0" applyAlignment="0" applyProtection="0">
      <alignment vertical="center"/>
    </xf>
    <xf numFmtId="0" fontId="42" fillId="13" borderId="0" applyNumberFormat="0" applyBorder="0" applyAlignment="0" applyProtection="0">
      <alignment vertical="center"/>
    </xf>
    <xf numFmtId="0" fontId="40" fillId="0" borderId="0">
      <alignment vertical="center"/>
    </xf>
    <xf numFmtId="0" fontId="40" fillId="0" borderId="0">
      <alignment vertical="center"/>
    </xf>
    <xf numFmtId="0" fontId="45" fillId="14" borderId="0" applyNumberFormat="0" applyBorder="0" applyAlignment="0" applyProtection="0">
      <alignment vertical="center"/>
    </xf>
    <xf numFmtId="0" fontId="40" fillId="0" borderId="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0" fillId="0" borderId="0" applyFont="0" applyFill="0" applyBorder="0" applyAlignment="0" applyProtection="0"/>
    <xf numFmtId="43" fontId="42" fillId="0" borderId="0" applyFon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alignment vertical="center"/>
    </xf>
    <xf numFmtId="9" fontId="0" fillId="0" borderId="0" applyFont="0" applyFill="0" applyBorder="0" applyAlignment="0" applyProtection="0"/>
    <xf numFmtId="0" fontId="42"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alignment vertical="center"/>
    </xf>
    <xf numFmtId="0" fontId="40" fillId="0" borderId="0">
      <alignment vertical="center"/>
    </xf>
    <xf numFmtId="0" fontId="40" fillId="0" borderId="0">
      <alignment vertical="center"/>
    </xf>
    <xf numFmtId="0" fontId="40" fillId="0" borderId="0">
      <alignment vertical="center"/>
    </xf>
    <xf numFmtId="0" fontId="55" fillId="0" borderId="0">
      <alignment vertical="center"/>
    </xf>
    <xf numFmtId="0" fontId="40" fillId="0" borderId="0">
      <alignment vertical="center"/>
    </xf>
    <xf numFmtId="0" fontId="55" fillId="0" borderId="0">
      <alignment vertical="center"/>
    </xf>
    <xf numFmtId="0" fontId="55" fillId="0" borderId="0">
      <alignment vertical="center"/>
    </xf>
    <xf numFmtId="0" fontId="40" fillId="0" borderId="0">
      <alignment vertical="center"/>
    </xf>
    <xf numFmtId="0" fontId="55" fillId="0" borderId="0">
      <alignment vertical="center"/>
    </xf>
    <xf numFmtId="0" fontId="40" fillId="0" borderId="0">
      <alignment vertical="center"/>
    </xf>
    <xf numFmtId="0" fontId="40" fillId="0" borderId="0">
      <alignment vertical="center"/>
    </xf>
    <xf numFmtId="0" fontId="40" fillId="0" borderId="0">
      <alignment vertical="center"/>
    </xf>
    <xf numFmtId="0" fontId="55" fillId="0" borderId="0">
      <alignment vertical="center"/>
    </xf>
    <xf numFmtId="0" fontId="42" fillId="0" borderId="0">
      <alignment vertical="center"/>
    </xf>
    <xf numFmtId="0" fontId="55" fillId="0" borderId="0">
      <alignment vertical="center"/>
    </xf>
    <xf numFmtId="0" fontId="55" fillId="0" borderId="0">
      <alignment vertical="center"/>
    </xf>
    <xf numFmtId="0" fontId="40" fillId="0" borderId="0">
      <alignment vertical="center"/>
    </xf>
    <xf numFmtId="0" fontId="55" fillId="0" borderId="0">
      <alignment vertical="center"/>
    </xf>
    <xf numFmtId="0" fontId="0" fillId="0" borderId="0">
      <alignment vertical="center"/>
    </xf>
    <xf numFmtId="0" fontId="40" fillId="0" borderId="0">
      <alignment vertical="center"/>
    </xf>
    <xf numFmtId="0" fontId="42" fillId="0" borderId="0">
      <alignment vertical="center"/>
    </xf>
    <xf numFmtId="0" fontId="40" fillId="0" borderId="0">
      <alignment vertical="center"/>
    </xf>
    <xf numFmtId="0" fontId="42" fillId="0" borderId="0">
      <alignment vertical="center"/>
    </xf>
    <xf numFmtId="0" fontId="0" fillId="0" borderId="0">
      <alignment vertical="center"/>
    </xf>
    <xf numFmtId="0" fontId="0" fillId="0" borderId="0">
      <alignment vertical="center"/>
    </xf>
    <xf numFmtId="0" fontId="40" fillId="0" borderId="0">
      <alignment vertical="center"/>
    </xf>
    <xf numFmtId="0" fontId="40" fillId="0" borderId="0">
      <alignment vertical="center"/>
    </xf>
    <xf numFmtId="0" fontId="55" fillId="0" borderId="0">
      <alignment vertical="center"/>
    </xf>
    <xf numFmtId="0" fontId="42"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55" fillId="0" borderId="0">
      <alignment vertical="center"/>
    </xf>
    <xf numFmtId="0" fontId="55" fillId="0" borderId="0">
      <alignment vertical="center"/>
    </xf>
    <xf numFmtId="0" fontId="42" fillId="0" borderId="0">
      <alignment vertical="center"/>
    </xf>
    <xf numFmtId="0" fontId="40" fillId="0" borderId="0">
      <alignment vertical="center"/>
    </xf>
    <xf numFmtId="0" fontId="40" fillId="0" borderId="0">
      <alignment vertical="center"/>
    </xf>
    <xf numFmtId="0" fontId="55"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55" fillId="0" borderId="0">
      <alignment vertical="center"/>
    </xf>
    <xf numFmtId="0" fontId="42"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55" fillId="0" borderId="0">
      <alignment vertical="center"/>
    </xf>
    <xf numFmtId="0" fontId="55" fillId="0" borderId="0">
      <alignment vertical="center"/>
    </xf>
    <xf numFmtId="0" fontId="42" fillId="0" borderId="0">
      <alignment vertical="center"/>
    </xf>
    <xf numFmtId="0" fontId="55"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2" fillId="0" borderId="0">
      <alignment vertical="center"/>
    </xf>
    <xf numFmtId="0" fontId="55" fillId="0" borderId="0">
      <alignment vertical="center"/>
    </xf>
    <xf numFmtId="0" fontId="42" fillId="0" borderId="0">
      <alignment vertical="center"/>
    </xf>
    <xf numFmtId="0" fontId="40" fillId="0" borderId="0">
      <alignment vertical="center"/>
    </xf>
    <xf numFmtId="0" fontId="0" fillId="0" borderId="0"/>
    <xf numFmtId="0" fontId="42" fillId="0" borderId="0">
      <alignment vertical="center"/>
    </xf>
    <xf numFmtId="0" fontId="55" fillId="0" borderId="0">
      <alignment vertical="center"/>
    </xf>
    <xf numFmtId="0" fontId="42" fillId="0" borderId="0">
      <alignment vertical="center"/>
    </xf>
    <xf numFmtId="0" fontId="55" fillId="0" borderId="0">
      <alignment vertical="center"/>
    </xf>
    <xf numFmtId="0" fontId="42" fillId="0" borderId="0">
      <alignment vertical="center"/>
    </xf>
    <xf numFmtId="0" fontId="42" fillId="0" borderId="0">
      <alignment vertical="center"/>
    </xf>
    <xf numFmtId="0" fontId="42" fillId="0" borderId="0">
      <alignment vertical="center"/>
    </xf>
    <xf numFmtId="0" fontId="55" fillId="0" borderId="0">
      <alignment vertical="center"/>
    </xf>
    <xf numFmtId="0" fontId="42" fillId="0" borderId="0">
      <alignment vertical="center"/>
    </xf>
    <xf numFmtId="0" fontId="40" fillId="0" borderId="0">
      <alignment vertical="center"/>
    </xf>
    <xf numFmtId="43" fontId="42" fillId="0" borderId="0" applyFont="0" applyFill="0" applyBorder="0" applyAlignment="0" applyProtection="0">
      <alignment vertical="center"/>
    </xf>
    <xf numFmtId="0" fontId="42" fillId="0" borderId="0">
      <alignment vertical="center"/>
    </xf>
    <xf numFmtId="0" fontId="42" fillId="0" borderId="0">
      <alignment vertical="center"/>
    </xf>
    <xf numFmtId="0" fontId="55" fillId="0" borderId="0">
      <alignment vertical="center"/>
    </xf>
    <xf numFmtId="0" fontId="55" fillId="0" borderId="0">
      <alignment vertical="center"/>
    </xf>
    <xf numFmtId="0" fontId="42" fillId="0" borderId="0">
      <alignment vertical="center"/>
    </xf>
    <xf numFmtId="0" fontId="55" fillId="0" borderId="0">
      <alignment vertical="center"/>
    </xf>
    <xf numFmtId="0" fontId="42" fillId="0" borderId="0">
      <alignment vertical="center"/>
    </xf>
    <xf numFmtId="0" fontId="55" fillId="0" borderId="0">
      <alignment vertical="center"/>
    </xf>
    <xf numFmtId="0" fontId="42" fillId="0" borderId="0">
      <alignment vertical="center"/>
    </xf>
    <xf numFmtId="0" fontId="42" fillId="0" borderId="0">
      <alignment vertical="center"/>
    </xf>
    <xf numFmtId="0" fontId="55" fillId="0" borderId="0">
      <alignment vertical="center"/>
    </xf>
    <xf numFmtId="0" fontId="42" fillId="0" borderId="0">
      <alignment vertical="center"/>
    </xf>
    <xf numFmtId="0" fontId="55" fillId="0" borderId="0">
      <alignment vertical="center"/>
    </xf>
    <xf numFmtId="0" fontId="42" fillId="0" borderId="0">
      <alignment vertical="center"/>
    </xf>
    <xf numFmtId="0" fontId="40" fillId="0" borderId="0">
      <alignment vertical="center"/>
    </xf>
    <xf numFmtId="0" fontId="42" fillId="0" borderId="0">
      <alignment vertical="center"/>
    </xf>
    <xf numFmtId="0" fontId="7" fillId="0" borderId="0"/>
    <xf numFmtId="0" fontId="42" fillId="0" borderId="0">
      <alignment vertical="center"/>
    </xf>
    <xf numFmtId="0" fontId="7" fillId="0" borderId="0"/>
    <xf numFmtId="0" fontId="42" fillId="0" borderId="0">
      <alignment vertical="center"/>
    </xf>
    <xf numFmtId="0" fontId="42" fillId="0" borderId="0">
      <alignment vertical="center"/>
    </xf>
    <xf numFmtId="0" fontId="42" fillId="0" borderId="0">
      <alignment vertical="center"/>
    </xf>
    <xf numFmtId="0" fontId="55" fillId="0" borderId="0">
      <alignment vertical="center"/>
    </xf>
    <xf numFmtId="0" fontId="55" fillId="0" borderId="0">
      <alignment vertical="center"/>
    </xf>
    <xf numFmtId="0" fontId="40"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2" fillId="0" borderId="0">
      <alignment vertical="center"/>
    </xf>
    <xf numFmtId="0" fontId="55" fillId="0" borderId="0">
      <alignment vertical="center"/>
    </xf>
    <xf numFmtId="0" fontId="42" fillId="0" borderId="0">
      <alignment vertical="center"/>
    </xf>
    <xf numFmtId="0" fontId="55" fillId="0" borderId="0">
      <alignment vertical="center"/>
    </xf>
    <xf numFmtId="43" fontId="7" fillId="0" borderId="0" applyFont="0" applyFill="0" applyBorder="0" applyAlignment="0" applyProtection="0"/>
    <xf numFmtId="43" fontId="42" fillId="0" borderId="0" applyFont="0" applyFill="0" applyBorder="0" applyAlignment="0" applyProtection="0">
      <alignment vertical="center"/>
    </xf>
    <xf numFmtId="0" fontId="42" fillId="0" borderId="0">
      <alignment vertical="center"/>
    </xf>
    <xf numFmtId="0" fontId="55" fillId="0" borderId="0">
      <alignment vertical="center"/>
    </xf>
    <xf numFmtId="0" fontId="40" fillId="0" borderId="0">
      <alignment vertical="center"/>
    </xf>
    <xf numFmtId="0" fontId="40" fillId="0" borderId="0">
      <alignment vertical="center"/>
    </xf>
    <xf numFmtId="0" fontId="40" fillId="0" borderId="0">
      <alignment vertical="center"/>
    </xf>
    <xf numFmtId="0" fontId="55" fillId="0" borderId="0">
      <alignment vertical="center"/>
    </xf>
    <xf numFmtId="0" fontId="40" fillId="0" borderId="0">
      <alignment vertical="center"/>
    </xf>
    <xf numFmtId="0" fontId="55"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40"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43" fontId="7" fillId="0" borderId="0" applyFont="0" applyFill="0" applyBorder="0" applyAlignment="0" applyProtection="0"/>
    <xf numFmtId="0" fontId="42" fillId="0" borderId="0">
      <alignment vertical="center"/>
    </xf>
    <xf numFmtId="43" fontId="7" fillId="0" borderId="0" applyFont="0" applyFill="0" applyBorder="0" applyAlignment="0" applyProtection="0"/>
    <xf numFmtId="0" fontId="42" fillId="0" borderId="0">
      <alignment vertical="center"/>
    </xf>
    <xf numFmtId="43" fontId="42" fillId="0" borderId="0" applyFont="0" applyFill="0" applyBorder="0" applyAlignment="0" applyProtection="0">
      <alignment vertical="center"/>
    </xf>
    <xf numFmtId="0" fontId="40" fillId="0" borderId="0">
      <alignment vertical="center"/>
    </xf>
    <xf numFmtId="43" fontId="42" fillId="0" borderId="0" applyFont="0" applyFill="0" applyBorder="0" applyAlignment="0" applyProtection="0">
      <alignment vertical="center"/>
    </xf>
    <xf numFmtId="0" fontId="42" fillId="0" borderId="0">
      <alignment vertical="center"/>
    </xf>
    <xf numFmtId="0" fontId="40" fillId="0" borderId="0">
      <alignment vertical="center"/>
    </xf>
    <xf numFmtId="43" fontId="42" fillId="0" borderId="0" applyFont="0" applyFill="0" applyBorder="0" applyAlignment="0" applyProtection="0">
      <alignment vertical="center"/>
    </xf>
    <xf numFmtId="0" fontId="40" fillId="0" borderId="0">
      <alignment vertical="center"/>
    </xf>
    <xf numFmtId="43" fontId="42" fillId="0" borderId="0" applyFont="0" applyFill="0" applyBorder="0" applyAlignment="0" applyProtection="0">
      <alignment vertical="center"/>
    </xf>
    <xf numFmtId="0" fontId="40" fillId="0" borderId="0">
      <alignment vertical="center"/>
    </xf>
    <xf numFmtId="0" fontId="42" fillId="0" borderId="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44" fontId="54" fillId="0" borderId="0" applyFon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62"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xf numFmtId="0" fontId="40" fillId="0" borderId="0">
      <alignment vertical="center"/>
    </xf>
    <xf numFmtId="0" fontId="0" fillId="0" borderId="0"/>
    <xf numFmtId="0" fontId="40" fillId="0" borderId="0">
      <alignment vertical="center"/>
    </xf>
    <xf numFmtId="0" fontId="0" fillId="0" borderId="0"/>
    <xf numFmtId="0" fontId="0"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0"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54"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cellStyleXfs>
  <cellXfs count="21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0" fillId="0" borderId="2" xfId="0" applyFont="1" applyBorder="1" applyAlignment="1">
      <alignment horizontal="center" vertical="center" wrapText="1"/>
    </xf>
    <xf numFmtId="0" fontId="4" fillId="0" borderId="0" xfId="0" applyFont="1"/>
    <xf numFmtId="176" fontId="4" fillId="0" borderId="0" xfId="0" applyNumberFormat="1" applyFont="1" applyAlignment="1">
      <alignment horizontal="center" vertical="center"/>
    </xf>
    <xf numFmtId="0" fontId="5" fillId="0" borderId="0" xfId="149" applyFont="1" applyFill="1" applyAlignment="1">
      <alignment vertical="center"/>
    </xf>
    <xf numFmtId="0" fontId="6" fillId="0" borderId="0" xfId="0" applyFont="1" applyAlignment="1">
      <alignment horizontal="center" vertical="center"/>
    </xf>
    <xf numFmtId="176" fontId="6" fillId="0" borderId="0" xfId="0" applyNumberFormat="1" applyFont="1" applyAlignment="1">
      <alignment horizontal="center" vertical="center"/>
    </xf>
    <xf numFmtId="176" fontId="7"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8" fillId="0" borderId="1" xfId="18" applyNumberFormat="1" applyFont="1" applyBorder="1" applyAlignment="1">
      <alignment horizontal="center" vertical="center"/>
    </xf>
    <xf numFmtId="176" fontId="9" fillId="0" borderId="1" xfId="18"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18" applyNumberFormat="1"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76" fontId="4" fillId="0" borderId="1" xfId="18" applyNumberFormat="1" applyFont="1" applyFill="1" applyBorder="1" applyAlignment="1">
      <alignment horizontal="center" vertical="center"/>
    </xf>
    <xf numFmtId="0" fontId="10"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xf numFmtId="0" fontId="11" fillId="0" borderId="0" xfId="329" applyFont="1" applyFill="1" applyAlignment="1">
      <alignment vertical="center"/>
    </xf>
    <xf numFmtId="0" fontId="12" fillId="0" borderId="0" xfId="329" applyFont="1" applyFill="1" applyAlignment="1">
      <alignment horizontal="center" vertical="center" wrapText="1"/>
    </xf>
    <xf numFmtId="4" fontId="12" fillId="0" borderId="0" xfId="329" applyNumberFormat="1" applyFont="1" applyFill="1" applyAlignment="1">
      <alignment horizontal="center" vertical="center"/>
    </xf>
    <xf numFmtId="4" fontId="12" fillId="0" borderId="0" xfId="329" applyNumberFormat="1" applyFont="1" applyFill="1" applyAlignment="1">
      <alignment horizontal="center" vertical="center" wrapText="1"/>
    </xf>
    <xf numFmtId="0" fontId="12" fillId="0" borderId="0" xfId="329" applyFont="1" applyFill="1" applyAlignment="1">
      <alignment vertical="center"/>
    </xf>
    <xf numFmtId="0" fontId="13" fillId="0" borderId="0" xfId="329" applyFont="1" applyFill="1" applyAlignment="1">
      <alignment horizontal="center" vertical="center"/>
    </xf>
    <xf numFmtId="0" fontId="14" fillId="0" borderId="0" xfId="329" applyFont="1" applyFill="1" applyAlignment="1">
      <alignment vertical="center"/>
    </xf>
    <xf numFmtId="0" fontId="15" fillId="0" borderId="0" xfId="329" applyFont="1" applyFill="1" applyAlignment="1">
      <alignment vertical="center"/>
    </xf>
    <xf numFmtId="0" fontId="15" fillId="0" borderId="0" xfId="329" applyFont="1" applyFill="1" applyAlignment="1">
      <alignment horizontal="center" vertical="center" wrapText="1"/>
    </xf>
    <xf numFmtId="4" fontId="15" fillId="0" borderId="0" xfId="329" applyNumberFormat="1" applyFont="1" applyFill="1" applyAlignment="1">
      <alignment horizontal="center" vertical="center"/>
    </xf>
    <xf numFmtId="4" fontId="15" fillId="0" borderId="0" xfId="329" applyNumberFormat="1" applyFont="1" applyFill="1" applyAlignment="1">
      <alignment horizontal="center" vertical="center" wrapText="1"/>
    </xf>
    <xf numFmtId="0" fontId="16" fillId="0" borderId="0" xfId="329" applyFont="1" applyFill="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 fillId="0" borderId="0" xfId="0" applyFont="1" applyFill="1" applyAlignment="1">
      <alignment horizontal="center" vertical="center" textRotation="255"/>
    </xf>
    <xf numFmtId="0" fontId="1" fillId="0" borderId="0" xfId="0" applyFont="1" applyFill="1" applyAlignment="1">
      <alignment horizontal="left" vertical="center"/>
    </xf>
    <xf numFmtId="0" fontId="1" fillId="0" borderId="0" xfId="0" applyNumberFormat="1" applyFont="1" applyFill="1" applyBorder="1" applyAlignment="1" applyProtection="1"/>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textRotation="255"/>
    </xf>
    <xf numFmtId="0" fontId="2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 fillId="0" borderId="3" xfId="0" applyNumberFormat="1" applyFont="1" applyFill="1" applyBorder="1" applyAlignment="1" applyProtection="1">
      <alignment horizontal="center" vertical="center"/>
    </xf>
    <xf numFmtId="0" fontId="1" fillId="0" borderId="1" xfId="0" applyFont="1" applyFill="1" applyBorder="1" applyAlignment="1">
      <alignment horizontal="center" vertical="center" textRotation="255"/>
    </xf>
    <xf numFmtId="0" fontId="1" fillId="0" borderId="5" xfId="0"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17" fillId="0" borderId="1" xfId="0" applyFont="1" applyFill="1" applyBorder="1" applyAlignment="1">
      <alignment horizontal="center" vertical="center" textRotation="255"/>
    </xf>
    <xf numFmtId="0" fontId="17" fillId="0" borderId="1" xfId="0" applyFont="1" applyFill="1" applyBorder="1" applyAlignment="1">
      <alignment horizontal="center" vertical="center" wrapText="1"/>
    </xf>
    <xf numFmtId="0" fontId="21" fillId="0" borderId="6" xfId="0" applyFont="1" applyFill="1" applyBorder="1" applyAlignment="1">
      <alignment horizontal="center" vertical="center" textRotation="255"/>
    </xf>
    <xf numFmtId="0" fontId="21" fillId="0" borderId="5" xfId="0" applyFont="1" applyFill="1" applyBorder="1" applyAlignment="1">
      <alignment horizontal="center" vertical="center" wrapText="1"/>
    </xf>
    <xf numFmtId="0" fontId="17" fillId="0" borderId="6" xfId="0" applyFont="1" applyFill="1" applyBorder="1" applyAlignment="1">
      <alignment horizontal="center" vertical="center" textRotation="255"/>
    </xf>
    <xf numFmtId="0" fontId="17" fillId="0" borderId="6" xfId="0" applyFont="1" applyFill="1" applyBorder="1" applyAlignment="1">
      <alignment horizontal="center" vertical="center" wrapText="1"/>
    </xf>
    <xf numFmtId="0" fontId="1" fillId="0" borderId="6" xfId="0" applyFont="1" applyFill="1" applyBorder="1" applyAlignment="1">
      <alignment horizontal="center" vertical="center" textRotation="255"/>
    </xf>
    <xf numFmtId="0" fontId="1" fillId="0" borderId="5" xfId="0" applyFont="1" applyFill="1" applyBorder="1" applyAlignment="1">
      <alignment horizontal="center" vertical="center" textRotation="255"/>
    </xf>
    <xf numFmtId="0" fontId="21" fillId="0" borderId="3" xfId="0" applyNumberFormat="1" applyFont="1" applyFill="1" applyBorder="1" applyAlignment="1" applyProtection="1">
      <alignment vertical="center" wrapText="1"/>
    </xf>
    <xf numFmtId="0" fontId="1" fillId="0" borderId="3" xfId="0" applyNumberFormat="1" applyFont="1" applyFill="1" applyBorder="1" applyAlignment="1" applyProtection="1">
      <alignment horizontal="left"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vertical="center" wrapText="1"/>
    </xf>
    <xf numFmtId="0" fontId="17"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xf>
    <xf numFmtId="0" fontId="18" fillId="0" borderId="3" xfId="0" applyNumberFormat="1" applyFont="1" applyFill="1" applyBorder="1" applyAlignment="1" applyProtection="1">
      <alignment horizontal="center" vertical="center"/>
    </xf>
    <xf numFmtId="0" fontId="4" fillId="0" borderId="1" xfId="0" applyFont="1" applyFill="1" applyBorder="1" applyAlignment="1">
      <alignment horizontal="left" vertical="center" wrapText="1"/>
    </xf>
    <xf numFmtId="0" fontId="4" fillId="0" borderId="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wrapText="1"/>
    </xf>
    <xf numFmtId="0" fontId="9" fillId="0" borderId="0" xfId="0" applyNumberFormat="1" applyFont="1" applyFill="1" applyBorder="1" applyAlignment="1" applyProtection="1"/>
    <xf numFmtId="0" fontId="18" fillId="0" borderId="0" xfId="0" applyNumberFormat="1" applyFont="1" applyFill="1" applyBorder="1" applyAlignment="1" applyProtection="1"/>
    <xf numFmtId="0" fontId="18" fillId="0" borderId="0" xfId="0" applyNumberFormat="1" applyFont="1" applyFill="1" applyBorder="1" applyAlignment="1" applyProtection="1">
      <alignment wrapText="1"/>
    </xf>
    <xf numFmtId="9" fontId="1" fillId="0" borderId="3"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10" fontId="4"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vertical="center" wrapText="1"/>
    </xf>
    <xf numFmtId="10" fontId="22" fillId="0" borderId="3" xfId="0" applyNumberFormat="1" applyFont="1" applyFill="1" applyBorder="1" applyAlignment="1" applyProtection="1">
      <alignment horizontal="center" vertical="center" wrapText="1"/>
    </xf>
    <xf numFmtId="177" fontId="4" fillId="0" borderId="0" xfId="0" applyNumberFormat="1" applyFont="1" applyFill="1" applyBorder="1" applyAlignment="1" applyProtection="1">
      <alignment horizontal="center" vertical="center"/>
    </xf>
    <xf numFmtId="10" fontId="1" fillId="0" borderId="3" xfId="0" applyNumberFormat="1" applyFont="1" applyFill="1" applyBorder="1" applyAlignment="1" applyProtection="1">
      <alignment horizontal="center" vertical="center" wrapText="1"/>
    </xf>
    <xf numFmtId="10" fontId="4"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xf>
    <xf numFmtId="10" fontId="24"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vertical="center" wrapText="1"/>
    </xf>
    <xf numFmtId="0" fontId="17" fillId="0" borderId="0" xfId="0" applyNumberFormat="1" applyFont="1" applyFill="1" applyBorder="1" applyAlignment="1" applyProtection="1"/>
    <xf numFmtId="178" fontId="1" fillId="0" borderId="3" xfId="0" applyNumberFormat="1" applyFont="1" applyFill="1" applyBorder="1" applyAlignment="1" applyProtection="1">
      <alignment horizontal="center" vertical="center" wrapText="1"/>
    </xf>
    <xf numFmtId="178" fontId="21"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vertical="center" wrapText="1"/>
    </xf>
    <xf numFmtId="178" fontId="4" fillId="0" borderId="3" xfId="0" applyNumberFormat="1" applyFont="1" applyFill="1" applyBorder="1" applyAlignment="1" applyProtection="1">
      <alignment horizontal="center" vertical="center" wrapText="1"/>
    </xf>
    <xf numFmtId="0" fontId="9"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18" fillId="0" borderId="0" xfId="149" applyFont="1">
      <alignment vertical="center"/>
    </xf>
    <xf numFmtId="0" fontId="18" fillId="0" borderId="0" xfId="149" applyFont="1" applyFill="1">
      <alignment vertical="center"/>
    </xf>
    <xf numFmtId="0" fontId="1" fillId="0" borderId="0" xfId="149" applyFont="1" applyAlignment="1">
      <alignment horizontal="center" vertical="center"/>
    </xf>
    <xf numFmtId="0" fontId="1" fillId="0" borderId="0" xfId="149" applyFont="1">
      <alignment vertical="center"/>
    </xf>
    <xf numFmtId="0" fontId="1" fillId="0" borderId="0" xfId="0" applyFont="1"/>
    <xf numFmtId="0" fontId="1" fillId="0" borderId="0" xfId="149" applyFont="1" applyFill="1" applyBorder="1" applyAlignment="1">
      <alignment horizontal="center" vertical="center" wrapText="1"/>
    </xf>
    <xf numFmtId="0" fontId="25" fillId="0" borderId="0" xfId="149" applyFont="1" applyFill="1" applyAlignment="1">
      <alignment horizontal="center" vertical="center" wrapText="1"/>
    </xf>
    <xf numFmtId="0" fontId="6" fillId="0" borderId="0" xfId="149" applyFont="1" applyFill="1" applyAlignment="1">
      <alignment horizontal="center" vertical="center" wrapText="1"/>
    </xf>
    <xf numFmtId="0" fontId="0" fillId="0" borderId="8" xfId="149" applyFont="1" applyFill="1" applyBorder="1" applyAlignment="1">
      <alignment horizontal="left" vertical="center" wrapText="1"/>
    </xf>
    <xf numFmtId="0" fontId="1" fillId="0" borderId="8" xfId="149" applyFont="1" applyFill="1" applyBorder="1" applyAlignment="1">
      <alignment horizontal="left" vertical="center" wrapText="1"/>
    </xf>
    <xf numFmtId="0" fontId="26" fillId="0" borderId="0" xfId="149" applyFont="1" applyFill="1" applyBorder="1" applyAlignment="1">
      <alignment horizontal="center" vertical="center" wrapText="1"/>
    </xf>
    <xf numFmtId="0" fontId="1" fillId="0" borderId="0" xfId="149" applyFont="1" applyFill="1" applyAlignment="1">
      <alignment horizontal="center" vertical="center"/>
    </xf>
    <xf numFmtId="0" fontId="0" fillId="0" borderId="8" xfId="149" applyFont="1" applyFill="1" applyBorder="1" applyAlignment="1">
      <alignment horizontal="center" vertical="center" wrapText="1"/>
    </xf>
    <xf numFmtId="0" fontId="1" fillId="0" borderId="8" xfId="149" applyFont="1" applyFill="1" applyBorder="1" applyAlignment="1">
      <alignment horizontal="center" vertical="center" wrapText="1"/>
    </xf>
    <xf numFmtId="0" fontId="27" fillId="0" borderId="1" xfId="149" applyFont="1" applyFill="1" applyBorder="1" applyAlignment="1">
      <alignment horizontal="center" vertical="center" wrapText="1"/>
    </xf>
    <xf numFmtId="0" fontId="10" fillId="0" borderId="1" xfId="149" applyFont="1" applyFill="1" applyBorder="1" applyAlignment="1">
      <alignment horizontal="center" vertical="center" wrapText="1"/>
    </xf>
    <xf numFmtId="0" fontId="28" fillId="0" borderId="1" xfId="149" applyFont="1" applyFill="1" applyBorder="1" applyAlignment="1">
      <alignment horizontal="center" vertical="center" wrapText="1"/>
    </xf>
    <xf numFmtId="0" fontId="27" fillId="0" borderId="1" xfId="149" applyFont="1" applyFill="1" applyBorder="1" applyAlignment="1">
      <alignment horizontal="left" vertical="center" wrapText="1"/>
    </xf>
    <xf numFmtId="0" fontId="2" fillId="0" borderId="1" xfId="149" applyFont="1" applyFill="1" applyBorder="1" applyAlignment="1">
      <alignment horizontal="center" vertical="center" wrapText="1"/>
    </xf>
    <xf numFmtId="10" fontId="2" fillId="0" borderId="1" xfId="149" applyNumberFormat="1" applyFont="1" applyFill="1" applyBorder="1" applyAlignment="1">
      <alignment horizontal="center" vertical="center" wrapText="1"/>
    </xf>
    <xf numFmtId="0" fontId="2" fillId="0" borderId="2" xfId="149" applyFont="1" applyFill="1" applyBorder="1" applyAlignment="1">
      <alignment horizontal="center" vertical="center" wrapText="1"/>
    </xf>
    <xf numFmtId="0" fontId="2" fillId="0" borderId="7" xfId="149" applyFont="1" applyFill="1" applyBorder="1" applyAlignment="1">
      <alignment horizontal="center" vertical="center" wrapText="1"/>
    </xf>
    <xf numFmtId="177" fontId="10" fillId="0" borderId="1" xfId="149" applyNumberFormat="1" applyFont="1" applyFill="1" applyBorder="1" applyAlignment="1">
      <alignment horizontal="center" vertical="center" wrapText="1"/>
    </xf>
    <xf numFmtId="177" fontId="10" fillId="0" borderId="2" xfId="149" applyNumberFormat="1" applyFont="1" applyFill="1" applyBorder="1" applyAlignment="1">
      <alignment horizontal="center" vertical="center" wrapText="1"/>
    </xf>
    <xf numFmtId="177" fontId="10" fillId="0" borderId="7" xfId="149" applyNumberFormat="1" applyFont="1" applyFill="1" applyBorder="1" applyAlignment="1">
      <alignment horizontal="center" vertical="center" wrapText="1"/>
    </xf>
    <xf numFmtId="0" fontId="29" fillId="0" borderId="1" xfId="149" applyFont="1" applyFill="1" applyBorder="1" applyAlignment="1">
      <alignment horizontal="left" vertical="center" wrapText="1"/>
    </xf>
    <xf numFmtId="177" fontId="2" fillId="0" borderId="1" xfId="463" applyNumberFormat="1" applyFont="1" applyFill="1" applyBorder="1" applyAlignment="1">
      <alignment horizontal="center" vertical="center" wrapText="1"/>
    </xf>
    <xf numFmtId="177" fontId="2" fillId="0" borderId="2" xfId="149" applyNumberFormat="1" applyFont="1" applyFill="1" applyBorder="1" applyAlignment="1">
      <alignment horizontal="center" vertical="center" wrapText="1"/>
    </xf>
    <xf numFmtId="177" fontId="2" fillId="0" borderId="7" xfId="149" applyNumberFormat="1" applyFont="1" applyFill="1" applyBorder="1" applyAlignment="1">
      <alignment horizontal="center" vertical="center" wrapText="1"/>
    </xf>
    <xf numFmtId="177" fontId="2" fillId="0" borderId="2" xfId="463" applyNumberFormat="1" applyFont="1" applyFill="1" applyBorder="1" applyAlignment="1">
      <alignment horizontal="center" vertical="center" wrapText="1"/>
    </xf>
    <xf numFmtId="177" fontId="2" fillId="0" borderId="7" xfId="463" applyNumberFormat="1" applyFont="1" applyFill="1" applyBorder="1" applyAlignment="1">
      <alignment horizontal="center" vertical="center" wrapText="1"/>
    </xf>
    <xf numFmtId="177" fontId="2" fillId="0" borderId="1" xfId="149" applyNumberFormat="1" applyFont="1" applyFill="1" applyBorder="1" applyAlignment="1">
      <alignment horizontal="center" vertical="center" wrapText="1"/>
    </xf>
    <xf numFmtId="177" fontId="2" fillId="0" borderId="1" xfId="18" applyNumberFormat="1" applyFont="1" applyFill="1" applyBorder="1" applyAlignment="1">
      <alignment horizontal="center" vertical="center" wrapText="1"/>
    </xf>
    <xf numFmtId="0" fontId="29" fillId="0" borderId="1" xfId="149" applyFont="1" applyFill="1" applyBorder="1" applyAlignment="1">
      <alignment horizontal="center" vertical="center" wrapText="1"/>
    </xf>
    <xf numFmtId="177" fontId="1" fillId="0" borderId="0" xfId="149" applyNumberFormat="1" applyFont="1" applyFill="1" applyAlignment="1">
      <alignment horizontal="center" vertical="center"/>
    </xf>
    <xf numFmtId="177" fontId="10" fillId="0" borderId="1" xfId="463" applyNumberFormat="1" applyFont="1" applyFill="1" applyBorder="1" applyAlignment="1">
      <alignment horizontal="center" vertical="center" wrapText="1"/>
    </xf>
    <xf numFmtId="0" fontId="2" fillId="0" borderId="1" xfId="149" applyFont="1" applyFill="1" applyBorder="1" applyAlignment="1">
      <alignment horizontal="left" vertical="center" wrapText="1"/>
    </xf>
    <xf numFmtId="177" fontId="12" fillId="0" borderId="1" xfId="463" applyNumberFormat="1" applyFont="1" applyFill="1" applyBorder="1" applyAlignment="1">
      <alignment horizontal="center" vertical="center" wrapText="1"/>
    </xf>
    <xf numFmtId="177" fontId="2" fillId="0" borderId="2" xfId="18" applyNumberFormat="1" applyFont="1" applyFill="1" applyBorder="1" applyAlignment="1">
      <alignment horizontal="center" vertical="center" wrapText="1"/>
    </xf>
    <xf numFmtId="177" fontId="2" fillId="0" borderId="7" xfId="18" applyNumberFormat="1" applyFont="1" applyFill="1" applyBorder="1" applyAlignment="1">
      <alignment horizontal="center" vertical="center" wrapText="1"/>
    </xf>
    <xf numFmtId="177" fontId="30" fillId="0" borderId="1" xfId="463" applyNumberFormat="1" applyFont="1" applyFill="1" applyBorder="1" applyAlignment="1">
      <alignment horizontal="center" vertical="center" wrapText="1"/>
    </xf>
    <xf numFmtId="177" fontId="12" fillId="0" borderId="2" xfId="463" applyNumberFormat="1" applyFont="1" applyFill="1" applyBorder="1" applyAlignment="1">
      <alignment horizontal="center" vertical="center" wrapText="1"/>
    </xf>
    <xf numFmtId="177" fontId="12" fillId="0" borderId="7" xfId="463" applyNumberFormat="1" applyFont="1" applyFill="1" applyBorder="1" applyAlignment="1">
      <alignment horizontal="center" vertical="center" wrapText="1"/>
    </xf>
    <xf numFmtId="0" fontId="29" fillId="0" borderId="4" xfId="149" applyFont="1" applyFill="1" applyBorder="1" applyAlignment="1">
      <alignment horizontal="center" vertical="center" wrapText="1"/>
    </xf>
    <xf numFmtId="0" fontId="31" fillId="0" borderId="1" xfId="149" applyFont="1" applyFill="1" applyBorder="1" applyAlignment="1">
      <alignment horizontal="center" vertical="center" wrapText="1"/>
    </xf>
    <xf numFmtId="0" fontId="10" fillId="0" borderId="1" xfId="149" applyFont="1" applyFill="1" applyBorder="1" applyAlignment="1">
      <alignment horizontal="left" vertical="center" wrapText="1"/>
    </xf>
    <xf numFmtId="0" fontId="2" fillId="0" borderId="6" xfId="149" applyFont="1" applyFill="1" applyBorder="1" applyAlignment="1">
      <alignment horizontal="center" vertical="center" wrapText="1"/>
    </xf>
    <xf numFmtId="0" fontId="4" fillId="0" borderId="1" xfId="149" applyFont="1" applyFill="1" applyBorder="1" applyAlignment="1">
      <alignment horizontal="center" vertical="center" wrapText="1"/>
    </xf>
    <xf numFmtId="0" fontId="2" fillId="0" borderId="5" xfId="149" applyFont="1" applyFill="1" applyBorder="1" applyAlignment="1">
      <alignment horizontal="center" vertical="center" wrapText="1"/>
    </xf>
    <xf numFmtId="10" fontId="2" fillId="0" borderId="1" xfId="39" applyNumberFormat="1" applyFont="1" applyFill="1" applyBorder="1" applyAlignment="1">
      <alignment horizontal="center" vertical="center" wrapText="1"/>
    </xf>
    <xf numFmtId="0" fontId="29" fillId="0" borderId="2" xfId="149" applyFont="1" applyFill="1" applyBorder="1" applyAlignment="1">
      <alignment horizontal="left" vertical="center" wrapText="1"/>
    </xf>
    <xf numFmtId="0" fontId="2" fillId="0" borderId="9" xfId="149" applyFont="1" applyFill="1" applyBorder="1" applyAlignment="1">
      <alignment horizontal="left" vertical="center" wrapText="1"/>
    </xf>
    <xf numFmtId="0" fontId="2" fillId="0" borderId="7" xfId="149" applyFont="1" applyFill="1" applyBorder="1" applyAlignment="1">
      <alignment horizontal="left" vertical="center" wrapText="1"/>
    </xf>
    <xf numFmtId="10" fontId="18" fillId="0" borderId="0" xfId="39" applyNumberFormat="1" applyFont="1">
      <alignment vertical="center"/>
    </xf>
    <xf numFmtId="10" fontId="18" fillId="0" borderId="0" xfId="39" applyNumberFormat="1" applyFont="1" applyFill="1">
      <alignment vertical="center"/>
    </xf>
    <xf numFmtId="43" fontId="18" fillId="0" borderId="0" xfId="149" applyNumberFormat="1" applyFont="1" applyFill="1">
      <alignment vertical="center"/>
    </xf>
    <xf numFmtId="43" fontId="18" fillId="0" borderId="0" xfId="149" applyNumberFormat="1" applyFont="1">
      <alignment vertical="center"/>
    </xf>
    <xf numFmtId="0" fontId="1" fillId="0" borderId="0" xfId="149" applyFont="1" applyBorder="1" applyAlignment="1">
      <alignment horizontal="left" vertical="center" wrapText="1"/>
    </xf>
    <xf numFmtId="0" fontId="18" fillId="0" borderId="0" xfId="0" applyFont="1"/>
    <xf numFmtId="0" fontId="0" fillId="0" borderId="0" xfId="0" applyFont="1"/>
    <xf numFmtId="0" fontId="32" fillId="0" borderId="0" xfId="142" applyFont="1" applyAlignment="1">
      <alignment horizontal="center" vertical="center"/>
    </xf>
    <xf numFmtId="4" fontId="32" fillId="0" borderId="0" xfId="142" applyNumberFormat="1" applyFont="1" applyAlignment="1">
      <alignment horizontal="center" vertical="center"/>
    </xf>
    <xf numFmtId="0" fontId="33" fillId="0" borderId="0" xfId="142" applyFont="1" applyAlignment="1">
      <alignment vertical="center"/>
    </xf>
    <xf numFmtId="0" fontId="34" fillId="0" borderId="1" xfId="142" applyFont="1" applyBorder="1" applyAlignment="1">
      <alignment horizontal="center" vertical="center"/>
    </xf>
    <xf numFmtId="0" fontId="34" fillId="0" borderId="1" xfId="142" applyFont="1" applyBorder="1" applyAlignment="1">
      <alignment horizontal="center" vertical="center" wrapText="1"/>
    </xf>
    <xf numFmtId="4" fontId="34" fillId="0" borderId="1" xfId="142" applyNumberFormat="1" applyFont="1" applyBorder="1" applyAlignment="1">
      <alignment horizontal="center" vertical="center"/>
    </xf>
    <xf numFmtId="0" fontId="34" fillId="0" borderId="0" xfId="142" applyFont="1" applyAlignment="1">
      <alignment horizontal="center" vertical="center"/>
    </xf>
    <xf numFmtId="0" fontId="35" fillId="0" borderId="1" xfId="142" applyFont="1" applyBorder="1" applyAlignment="1">
      <alignment horizontal="center" vertical="center"/>
    </xf>
    <xf numFmtId="0" fontId="35" fillId="0" borderId="1" xfId="142" applyFont="1" applyBorder="1" applyAlignment="1">
      <alignment horizontal="center" vertical="center" wrapText="1"/>
    </xf>
    <xf numFmtId="0" fontId="36" fillId="0" borderId="1" xfId="142" applyFont="1" applyBorder="1" applyAlignment="1">
      <alignment horizontal="center" vertical="center" wrapText="1"/>
    </xf>
    <xf numFmtId="4" fontId="36" fillId="0" borderId="1" xfId="18" applyNumberFormat="1" applyFont="1" applyFill="1" applyBorder="1" applyAlignment="1" applyProtection="1">
      <alignment horizontal="center" vertical="center"/>
    </xf>
    <xf numFmtId="0" fontId="35" fillId="0" borderId="1" xfId="142" applyFont="1" applyBorder="1" applyAlignment="1">
      <alignment horizontal="left" vertical="center" wrapText="1"/>
    </xf>
    <xf numFmtId="0" fontId="37" fillId="0" borderId="1" xfId="142" applyFont="1" applyBorder="1" applyAlignment="1">
      <alignment horizontal="center" vertical="center"/>
    </xf>
    <xf numFmtId="0" fontId="37" fillId="0" borderId="4" xfId="142" applyFont="1" applyBorder="1" applyAlignment="1">
      <alignment horizontal="center" vertical="center"/>
    </xf>
    <xf numFmtId="0" fontId="37" fillId="0" borderId="6" xfId="142" applyFont="1" applyBorder="1" applyAlignment="1">
      <alignment horizontal="center" vertical="center"/>
    </xf>
    <xf numFmtId="0" fontId="37" fillId="0" borderId="5" xfId="142" applyFont="1" applyBorder="1" applyAlignment="1">
      <alignment horizontal="center" vertical="center"/>
    </xf>
    <xf numFmtId="0" fontId="36" fillId="0" borderId="1" xfId="142" applyFont="1" applyBorder="1" applyAlignment="1">
      <alignment horizontal="center" vertical="center"/>
    </xf>
    <xf numFmtId="4" fontId="36" fillId="0" borderId="1" xfId="142" applyNumberFormat="1" applyFont="1" applyBorder="1" applyAlignment="1">
      <alignment horizontal="center" vertical="center"/>
    </xf>
    <xf numFmtId="0" fontId="38" fillId="0" borderId="1" xfId="142" applyFont="1" applyBorder="1" applyAlignment="1">
      <alignment horizontal="center" vertical="center"/>
    </xf>
    <xf numFmtId="0" fontId="39" fillId="0" borderId="1" xfId="142" applyFont="1" applyBorder="1" applyAlignment="1">
      <alignment horizontal="center" vertical="center" wrapText="1"/>
    </xf>
    <xf numFmtId="0" fontId="38" fillId="0" borderId="1" xfId="142" applyFont="1" applyBorder="1" applyAlignment="1">
      <alignment horizontal="center" vertical="center" wrapText="1"/>
    </xf>
    <xf numFmtId="4" fontId="38" fillId="0" borderId="1" xfId="18" applyNumberFormat="1" applyFont="1" applyFill="1" applyBorder="1" applyAlignment="1" applyProtection="1">
      <alignment horizontal="center" vertical="center"/>
    </xf>
    <xf numFmtId="0" fontId="39" fillId="0" borderId="1" xfId="142" applyFont="1" applyBorder="1" applyAlignment="1">
      <alignment horizontal="left" vertical="center" wrapText="1"/>
    </xf>
    <xf numFmtId="0" fontId="38" fillId="0" borderId="0" xfId="142" applyFont="1" applyAlignment="1">
      <alignment horizontal="center" vertical="center"/>
    </xf>
  </cellXfs>
  <cellStyles count="464">
    <cellStyle name="常规" xfId="0" builtinId="0"/>
    <cellStyle name="货币[0]" xfId="1" builtinId="7"/>
    <cellStyle name="20% - 强调文字颜色 3" xfId="2" builtinId="38"/>
    <cellStyle name="常规 85 3" xfId="3"/>
    <cellStyle name="货币" xfId="4" builtinId="4"/>
    <cellStyle name="常规 44" xfId="5"/>
    <cellStyle name="常规 39" xfId="6"/>
    <cellStyle name="常规 2 2 4" xfId="7"/>
    <cellStyle name="输入" xfId="8" builtinId="20"/>
    <cellStyle name="常规 101" xfId="9"/>
    <cellStyle name="千位分隔[0]" xfId="10" builtinId="6"/>
    <cellStyle name="千位分隔 2 6" xfId="11"/>
    <cellStyle name="千位分隔 2 2 4" xfId="12"/>
    <cellStyle name="常规 3 4 3" xfId="13"/>
    <cellStyle name="常规 2 98 3" xfId="14"/>
    <cellStyle name="百分比 3 3" xfId="15"/>
    <cellStyle name="40% - 强调文字颜色 3" xfId="16" builtinId="39"/>
    <cellStyle name="常规 31 2" xfId="17"/>
    <cellStyle name="千位分隔" xfId="18" builtinId="3"/>
    <cellStyle name="常规 7 3" xfId="19"/>
    <cellStyle name="差" xfId="20" builtinId="27"/>
    <cellStyle name="超链接" xfId="21" builtinId="8"/>
    <cellStyle name="千位分隔 2 4 4" xfId="22"/>
    <cellStyle name="常规 3 6 3" xfId="23"/>
    <cellStyle name="60% - 强调文字颜色 3" xfId="24" builtinId="40"/>
    <cellStyle name="百分比" xfId="25" builtinId="5"/>
    <cellStyle name="常规 2 7 3" xfId="26"/>
    <cellStyle name="已访问的超链接" xfId="27" builtinId="9"/>
    <cellStyle name="注释" xfId="28" builtinId="10"/>
    <cellStyle name="常规 6" xfId="29"/>
    <cellStyle name="60% - 强调文字颜色 2" xfId="30" builtinId="36"/>
    <cellStyle name="标题 4" xfId="31" builtinId="19"/>
    <cellStyle name="警告文本" xfId="32" builtinId="11"/>
    <cellStyle name="标题" xfId="33" builtinId="15"/>
    <cellStyle name="常规 54 2" xfId="34"/>
    <cellStyle name="常规 49 2" xfId="35"/>
    <cellStyle name="解释性文本" xfId="36" builtinId="53"/>
    <cellStyle name="百分比 4" xfId="37"/>
    <cellStyle name="标题 1" xfId="38" builtinId="16"/>
    <cellStyle name="百分比 5" xfId="39"/>
    <cellStyle name="标题 2" xfId="40" builtinId="17"/>
    <cellStyle name="60% - 强调文字颜色 1" xfId="41" builtinId="32"/>
    <cellStyle name="标题 3" xfId="42" builtinId="18"/>
    <cellStyle name="60% - 强调文字颜色 4" xfId="43" builtinId="44"/>
    <cellStyle name="常规 85" xfId="44"/>
    <cellStyle name="输出" xfId="45" builtinId="21"/>
    <cellStyle name="常规 31" xfId="46"/>
    <cellStyle name="计算" xfId="47" builtinId="22"/>
    <cellStyle name="检查单元格" xfId="48" builtinId="23"/>
    <cellStyle name="千位分隔 2 3 2 2" xfId="49"/>
    <cellStyle name="20% - 强调文字颜色 6" xfId="50" builtinId="50"/>
    <cellStyle name="强调文字颜色 2" xfId="51" builtinId="33"/>
    <cellStyle name="链接单元格" xfId="52" builtinId="24"/>
    <cellStyle name="常规 2 90 3" xfId="53"/>
    <cellStyle name="常规 112 2" xfId="54"/>
    <cellStyle name="常规 107 2" xfId="55"/>
    <cellStyle name="汇总" xfId="56" builtinId="25"/>
    <cellStyle name="好" xfId="57" builtinId="26"/>
    <cellStyle name="适中" xfId="58" builtinId="28"/>
    <cellStyle name="常规 8 2" xfId="59"/>
    <cellStyle name="20% - 强调文字颜色 5" xfId="60" builtinId="46"/>
    <cellStyle name="强调文字颜色 1" xfId="61" builtinId="29"/>
    <cellStyle name="20% - 强调文字颜色 1" xfId="62" builtinId="30"/>
    <cellStyle name="40% - 强调文字颜色 1" xfId="63" builtinId="31"/>
    <cellStyle name="常规 85 2" xfId="64"/>
    <cellStyle name="20% - 强调文字颜色 2" xfId="65" builtinId="34"/>
    <cellStyle name="40% - 强调文字颜色 2" xfId="66" builtinId="35"/>
    <cellStyle name="千位分隔 2 6 2" xfId="67"/>
    <cellStyle name="强调文字颜色 3" xfId="68" builtinId="37"/>
    <cellStyle name="千位分隔 2 6 3" xfId="69"/>
    <cellStyle name="强调文字颜色 4" xfId="70" builtinId="41"/>
    <cellStyle name="20% - 强调文字颜色 4" xfId="71" builtinId="42"/>
    <cellStyle name="常规 31 3" xfId="72"/>
    <cellStyle name="40% - 强调文字颜色 4" xfId="73" builtinId="43"/>
    <cellStyle name="强调文字颜色 5" xfId="74" builtinId="45"/>
    <cellStyle name="40% - 强调文字颜色 5" xfId="75" builtinId="47"/>
    <cellStyle name="常规 53 2" xfId="76"/>
    <cellStyle name="常规 48 2" xfId="77"/>
    <cellStyle name="60% - 强调文字颜色 5" xfId="78" builtinId="48"/>
    <cellStyle name="强调文字颜色 6" xfId="79" builtinId="49"/>
    <cellStyle name="40% - 强调文字颜色 6" xfId="80" builtinId="51"/>
    <cellStyle name="常规 53 3" xfId="81"/>
    <cellStyle name="常规 48 3" xfId="82"/>
    <cellStyle name="60% - 强调文字颜色 6" xfId="83" builtinId="52"/>
    <cellStyle name="常规 102" xfId="84"/>
    <cellStyle name="百分比 2" xfId="85"/>
    <cellStyle name="百分比 2 2" xfId="86"/>
    <cellStyle name="百分比 2 3" xfId="87"/>
    <cellStyle name="百分比 3 2" xfId="88"/>
    <cellStyle name="千位分隔 2 3 2 3" xfId="89"/>
    <cellStyle name="常规 101 2" xfId="90"/>
    <cellStyle name="常规 101 3" xfId="91"/>
    <cellStyle name="常规 100 2" xfId="92"/>
    <cellStyle name="常规 100 3" xfId="93"/>
    <cellStyle name="常规 10" xfId="94"/>
    <cellStyle name="百分比 3" xfId="95"/>
    <cellStyle name="常规 4 2 3" xfId="96"/>
    <cellStyle name="常规 100" xfId="97"/>
    <cellStyle name="常规 102 2" xfId="98"/>
    <cellStyle name="常规 102 3" xfId="99"/>
    <cellStyle name="常规 103" xfId="100"/>
    <cellStyle name="常规 103 2" xfId="101"/>
    <cellStyle name="常规 103 3" xfId="102"/>
    <cellStyle name="常规 104" xfId="103"/>
    <cellStyle name="常规 104 2" xfId="104"/>
    <cellStyle name="常规 104 3" xfId="105"/>
    <cellStyle name="常规 105" xfId="106"/>
    <cellStyle name="常规 105 2" xfId="107"/>
    <cellStyle name="常规 105 3" xfId="108"/>
    <cellStyle name="常规 41 2" xfId="109"/>
    <cellStyle name="常规 36 2" xfId="110"/>
    <cellStyle name="常规 111" xfId="111"/>
    <cellStyle name="常规 106" xfId="112"/>
    <cellStyle name="常规 111 2" xfId="113"/>
    <cellStyle name="常规 106 2" xfId="114"/>
    <cellStyle name="常规 111 3" xfId="115"/>
    <cellStyle name="常规 106 3" xfId="116"/>
    <cellStyle name="常规 41 3" xfId="117"/>
    <cellStyle name="常规 36 3" xfId="118"/>
    <cellStyle name="常规 112" xfId="119"/>
    <cellStyle name="常规 107" xfId="120"/>
    <cellStyle name="常规 112 3" xfId="121"/>
    <cellStyle name="常规 107 3" xfId="122"/>
    <cellStyle name="常规 109" xfId="123"/>
    <cellStyle name="常规 71" xfId="124"/>
    <cellStyle name="常规 66" xfId="125"/>
    <cellStyle name="常规 109 2" xfId="126"/>
    <cellStyle name="常规 67" xfId="127"/>
    <cellStyle name="常规 109 3" xfId="128"/>
    <cellStyle name="常规 97 2" xfId="129"/>
    <cellStyle name="常规 11" xfId="130"/>
    <cellStyle name="常规 113" xfId="131"/>
    <cellStyle name="常规 113 2" xfId="132"/>
    <cellStyle name="常规 113 3" xfId="133"/>
    <cellStyle name="常规 122" xfId="134"/>
    <cellStyle name="常规 117" xfId="135"/>
    <cellStyle name="常规 2 95 3" xfId="136"/>
    <cellStyle name="常规 122 2" xfId="137"/>
    <cellStyle name="常规 117 2" xfId="138"/>
    <cellStyle name="常规 122 3" xfId="139"/>
    <cellStyle name="常规 117 3" xfId="140"/>
    <cellStyle name="常规 97 3" xfId="141"/>
    <cellStyle name="常规 12" xfId="142"/>
    <cellStyle name="常规 123" xfId="143"/>
    <cellStyle name="常规 3 2 3" xfId="144"/>
    <cellStyle name="常规 2 96 3" xfId="145"/>
    <cellStyle name="常规 123 2" xfId="146"/>
    <cellStyle name="常规 3 2 4" xfId="147"/>
    <cellStyle name="常规 123 3" xfId="148"/>
    <cellStyle name="常规 13" xfId="149"/>
    <cellStyle name="常规 3 3 4" xfId="150"/>
    <cellStyle name="常规 2" xfId="151"/>
    <cellStyle name="常规 2 10" xfId="152"/>
    <cellStyle name="常规 2 11" xfId="153"/>
    <cellStyle name="常规 2 12" xfId="154"/>
    <cellStyle name="常规 2 13" xfId="155"/>
    <cellStyle name="常规 2 14" xfId="156"/>
    <cellStyle name="常规 33 2" xfId="157"/>
    <cellStyle name="常规 28 2" xfId="158"/>
    <cellStyle name="常规 2 15" xfId="159"/>
    <cellStyle name="常规 2 2" xfId="160"/>
    <cellStyle name="常规 42" xfId="161"/>
    <cellStyle name="常规 37" xfId="162"/>
    <cellStyle name="常规 2 2 2" xfId="163"/>
    <cellStyle name="常规 42 2" xfId="164"/>
    <cellStyle name="常规 37 2" xfId="165"/>
    <cellStyle name="常规 2 2 2 2" xfId="166"/>
    <cellStyle name="常规 42 3" xfId="167"/>
    <cellStyle name="常规 37 3" xfId="168"/>
    <cellStyle name="常规 2 2 2 3" xfId="169"/>
    <cellStyle name="常规 43" xfId="170"/>
    <cellStyle name="常规 38" xfId="171"/>
    <cellStyle name="常规 2 2 3" xfId="172"/>
    <cellStyle name="常规 50" xfId="173"/>
    <cellStyle name="常规 45" xfId="174"/>
    <cellStyle name="常规 2 2 5" xfId="175"/>
    <cellStyle name="常规 2 58 2" xfId="176"/>
    <cellStyle name="常规 2 52" xfId="177"/>
    <cellStyle name="常规 2 3" xfId="178"/>
    <cellStyle name="常规 92" xfId="179"/>
    <cellStyle name="常规 87" xfId="180"/>
    <cellStyle name="常规 2 52 2" xfId="181"/>
    <cellStyle name="常规 2 3 2" xfId="182"/>
    <cellStyle name="常规 92 2" xfId="183"/>
    <cellStyle name="常规 87 2" xfId="184"/>
    <cellStyle name="常规 2 3 2 2" xfId="185"/>
    <cellStyle name="常规 92 3" xfId="186"/>
    <cellStyle name="常规 87 3" xfId="187"/>
    <cellStyle name="常规 2 3 2 3" xfId="188"/>
    <cellStyle name="常规 93" xfId="189"/>
    <cellStyle name="常规 88" xfId="190"/>
    <cellStyle name="常规 2 52 3" xfId="191"/>
    <cellStyle name="常规 2 3 3" xfId="192"/>
    <cellStyle name="常规 94" xfId="193"/>
    <cellStyle name="常规 89" xfId="194"/>
    <cellStyle name="常规 2 3 4" xfId="195"/>
    <cellStyle name="常规 95" xfId="196"/>
    <cellStyle name="常规 2 3 5" xfId="197"/>
    <cellStyle name="常规 2 58 3" xfId="198"/>
    <cellStyle name="常规 2 53" xfId="199"/>
    <cellStyle name="常规 2 4" xfId="200"/>
    <cellStyle name="常规 2 53 2" xfId="201"/>
    <cellStyle name="常规 2 4 2" xfId="202"/>
    <cellStyle name="常规 61 3" xfId="203"/>
    <cellStyle name="常规 56 3" xfId="204"/>
    <cellStyle name="常规 2 4 2 2" xfId="205"/>
    <cellStyle name="常规 2 4 2 3" xfId="206"/>
    <cellStyle name="常规 2 53 3" xfId="207"/>
    <cellStyle name="常规 2 4 3" xfId="208"/>
    <cellStyle name="常规 2 4 4" xfId="209"/>
    <cellStyle name="常规 7 2 2" xfId="210"/>
    <cellStyle name="常规 2 4 5" xfId="211"/>
    <cellStyle name="常规 2 54" xfId="212"/>
    <cellStyle name="常规 2 5" xfId="213"/>
    <cellStyle name="常规 2 54 2" xfId="214"/>
    <cellStyle name="常规 2 5 2" xfId="215"/>
    <cellStyle name="常规 2 5 2 2" xfId="216"/>
    <cellStyle name="常规 2 5 2 3" xfId="217"/>
    <cellStyle name="常规 2 54 3" xfId="218"/>
    <cellStyle name="常规 2 5 3" xfId="219"/>
    <cellStyle name="常规 2 5 4" xfId="220"/>
    <cellStyle name="千位分隔 2" xfId="221"/>
    <cellStyle name="常规 2 5 5" xfId="222"/>
    <cellStyle name="常规 2 9" xfId="223"/>
    <cellStyle name="常规 2 58" xfId="224"/>
    <cellStyle name="常规 2 60" xfId="225"/>
    <cellStyle name="常规 2 6" xfId="226"/>
    <cellStyle name="常规 2 60 2" xfId="227"/>
    <cellStyle name="常规 2 6 2" xfId="228"/>
    <cellStyle name="常规 2 95" xfId="229"/>
    <cellStyle name="常规 2 6 2 2" xfId="230"/>
    <cellStyle name="常规 3 2" xfId="231"/>
    <cellStyle name="常规 2 96" xfId="232"/>
    <cellStyle name="常规 2 6 2 3" xfId="233"/>
    <cellStyle name="常规 2 60 3" xfId="234"/>
    <cellStyle name="常规 2 6 3" xfId="235"/>
    <cellStyle name="常规 2 6 4" xfId="236"/>
    <cellStyle name="常规 2 6 5" xfId="237"/>
    <cellStyle name="常规 2 7" xfId="238"/>
    <cellStyle name="常规 3 3 2 3" xfId="239"/>
    <cellStyle name="常规 2 7 2" xfId="240"/>
    <cellStyle name="常规 2 8" xfId="241"/>
    <cellStyle name="常规 2 8 2" xfId="242"/>
    <cellStyle name="常规 2 8 3" xfId="243"/>
    <cellStyle name="常规 2 90" xfId="244"/>
    <cellStyle name="常规 2 90 2" xfId="245"/>
    <cellStyle name="常规 75 3" xfId="246"/>
    <cellStyle name="常规 2 94" xfId="247"/>
    <cellStyle name="常规 2 94 2" xfId="248"/>
    <cellStyle name="常规 2 94 3" xfId="249"/>
    <cellStyle name="常规 2 95 2" xfId="250"/>
    <cellStyle name="常规 3 2 2" xfId="251"/>
    <cellStyle name="常规 2 96 2" xfId="252"/>
    <cellStyle name="常规 3 4" xfId="253"/>
    <cellStyle name="常规 2 98" xfId="254"/>
    <cellStyle name="千位分隔 2 5" xfId="255"/>
    <cellStyle name="千位分隔 2 2 3" xfId="256"/>
    <cellStyle name="常规 3 4 2" xfId="257"/>
    <cellStyle name="常规 2 98 2" xfId="258"/>
    <cellStyle name="常规 62 2" xfId="259"/>
    <cellStyle name="常规 57 2" xfId="260"/>
    <cellStyle name="常规 33" xfId="261"/>
    <cellStyle name="常规 28" xfId="262"/>
    <cellStyle name="常规 33 3" xfId="263"/>
    <cellStyle name="常规 28 3" xfId="264"/>
    <cellStyle name="常规 62 3" xfId="265"/>
    <cellStyle name="常规 57 3" xfId="266"/>
    <cellStyle name="常规 34" xfId="267"/>
    <cellStyle name="常规 29" xfId="268"/>
    <cellStyle name="常规 34 2" xfId="269"/>
    <cellStyle name="常规 29 2" xfId="270"/>
    <cellStyle name="常规 34 3" xfId="271"/>
    <cellStyle name="常规 29 3" xfId="272"/>
    <cellStyle name="常规 3 3 5" xfId="273"/>
    <cellStyle name="常规 3" xfId="274"/>
    <cellStyle name="常规 63" xfId="275"/>
    <cellStyle name="常规 58" xfId="276"/>
    <cellStyle name="常规 3 2 2 2" xfId="277"/>
    <cellStyle name="常规 64" xfId="278"/>
    <cellStyle name="常规 59" xfId="279"/>
    <cellStyle name="常规 3 2 2 3" xfId="280"/>
    <cellStyle name="常规 3 2 5" xfId="281"/>
    <cellStyle name="常规 3 3" xfId="282"/>
    <cellStyle name="常规 3 3 2" xfId="283"/>
    <cellStyle name="常规 3 3 2 2" xfId="284"/>
    <cellStyle name="常规 3 3 3" xfId="285"/>
    <cellStyle name="千位分隔 2 5 2" xfId="286"/>
    <cellStyle name="常规 3 4 2 2" xfId="287"/>
    <cellStyle name="千位分隔 2 5 3" xfId="288"/>
    <cellStyle name="常规 3 4 2 3" xfId="289"/>
    <cellStyle name="千位分隔 2 7" xfId="290"/>
    <cellStyle name="常规 3 4 4" xfId="291"/>
    <cellStyle name="千位分隔 2 8" xfId="292"/>
    <cellStyle name="常规 3 4 5" xfId="293"/>
    <cellStyle name="常规 3 5" xfId="294"/>
    <cellStyle name="千位分隔 2 3 3" xfId="295"/>
    <cellStyle name="常规 3 5 2" xfId="296"/>
    <cellStyle name="千位分隔 2 3 4" xfId="297"/>
    <cellStyle name="常规 3 5 3" xfId="298"/>
    <cellStyle name="常规 3 6" xfId="299"/>
    <cellStyle name="千位分隔 2 4 3" xfId="300"/>
    <cellStyle name="千位分隔 2 2 2 3" xfId="301"/>
    <cellStyle name="常规 3 6 2" xfId="302"/>
    <cellStyle name="常规 3 7" xfId="303"/>
    <cellStyle name="常规 3 8" xfId="304"/>
    <cellStyle name="常规 30" xfId="305"/>
    <cellStyle name="常规 30 2" xfId="306"/>
    <cellStyle name="常规 30 3" xfId="307"/>
    <cellStyle name="常规 32" xfId="308"/>
    <cellStyle name="常规 32 2" xfId="309"/>
    <cellStyle name="常规 32 3" xfId="310"/>
    <cellStyle name="常规 40" xfId="311"/>
    <cellStyle name="常规 35" xfId="312"/>
    <cellStyle name="常规 40 2" xfId="313"/>
    <cellStyle name="常规 35 2" xfId="314"/>
    <cellStyle name="常规 40 3" xfId="315"/>
    <cellStyle name="常规 35 3" xfId="316"/>
    <cellStyle name="常规 41" xfId="317"/>
    <cellStyle name="常规 36" xfId="318"/>
    <cellStyle name="常规 43 2" xfId="319"/>
    <cellStyle name="常规 38 2" xfId="320"/>
    <cellStyle name="常规 43 3" xfId="321"/>
    <cellStyle name="常规 38 3" xfId="322"/>
    <cellStyle name="货币 2" xfId="323"/>
    <cellStyle name="常规 44 2" xfId="324"/>
    <cellStyle name="常规 39 2" xfId="325"/>
    <cellStyle name="常规 44 3" xfId="326"/>
    <cellStyle name="常规 39 3" xfId="327"/>
    <cellStyle name="常规 4" xfId="328"/>
    <cellStyle name="常规 4 2" xfId="329"/>
    <cellStyle name="常规 4 4" xfId="330"/>
    <cellStyle name="常规 4 2 2" xfId="331"/>
    <cellStyle name="常规 4 3" xfId="332"/>
    <cellStyle name="常规 50 2" xfId="333"/>
    <cellStyle name="常规 45 2" xfId="334"/>
    <cellStyle name="常规 50 3" xfId="335"/>
    <cellStyle name="常规 45 3" xfId="336"/>
    <cellStyle name="常规 51" xfId="337"/>
    <cellStyle name="常规 46" xfId="338"/>
    <cellStyle name="常规 51 2" xfId="339"/>
    <cellStyle name="常规 46 2" xfId="340"/>
    <cellStyle name="常规 51 3" xfId="341"/>
    <cellStyle name="常规 46 3" xfId="342"/>
    <cellStyle name="常规 52" xfId="343"/>
    <cellStyle name="常规 47" xfId="344"/>
    <cellStyle name="常规 52 2" xfId="345"/>
    <cellStyle name="常规 47 2" xfId="346"/>
    <cellStyle name="常规 52 3" xfId="347"/>
    <cellStyle name="常规 47 3" xfId="348"/>
    <cellStyle name="常规 53" xfId="349"/>
    <cellStyle name="常规 48" xfId="350"/>
    <cellStyle name="常规 54" xfId="351"/>
    <cellStyle name="常规 49" xfId="352"/>
    <cellStyle name="常规 54 3" xfId="353"/>
    <cellStyle name="常规 49 3" xfId="354"/>
    <cellStyle name="常规 5" xfId="355"/>
    <cellStyle name="常规 60" xfId="356"/>
    <cellStyle name="常规 55" xfId="357"/>
    <cellStyle name="常规 60 2" xfId="358"/>
    <cellStyle name="常规 55 2" xfId="359"/>
    <cellStyle name="常规 60 3" xfId="360"/>
    <cellStyle name="常规 55 3" xfId="361"/>
    <cellStyle name="常规 98 2" xfId="362"/>
    <cellStyle name="常规 61" xfId="363"/>
    <cellStyle name="常规 56" xfId="364"/>
    <cellStyle name="常规 61 2" xfId="365"/>
    <cellStyle name="常规 56 2" xfId="366"/>
    <cellStyle name="常规 98 3" xfId="367"/>
    <cellStyle name="常规 62" xfId="368"/>
    <cellStyle name="常规 57" xfId="369"/>
    <cellStyle name="常规 83" xfId="370"/>
    <cellStyle name="常规 63 2" xfId="371"/>
    <cellStyle name="常规 58 2" xfId="372"/>
    <cellStyle name="常规 84" xfId="373"/>
    <cellStyle name="常规 79" xfId="374"/>
    <cellStyle name="常规 63 3" xfId="375"/>
    <cellStyle name="常规 58 3" xfId="376"/>
    <cellStyle name="常规 64 2" xfId="377"/>
    <cellStyle name="常规 59 2" xfId="378"/>
    <cellStyle name="常规 64 3" xfId="379"/>
    <cellStyle name="常规 59 3" xfId="380"/>
    <cellStyle name="常规 6 2" xfId="381"/>
    <cellStyle name="常规 6 3" xfId="382"/>
    <cellStyle name="常规 70" xfId="383"/>
    <cellStyle name="常规 65" xfId="384"/>
    <cellStyle name="常规 70 2" xfId="385"/>
    <cellStyle name="常规 65 2" xfId="386"/>
    <cellStyle name="常规 70 3" xfId="387"/>
    <cellStyle name="常规 65 3" xfId="388"/>
    <cellStyle name="常规 71 2" xfId="389"/>
    <cellStyle name="常规 66 2" xfId="390"/>
    <cellStyle name="常规 71 3" xfId="391"/>
    <cellStyle name="常规 66 3" xfId="392"/>
    <cellStyle name="常规 67 2" xfId="393"/>
    <cellStyle name="常规 67 3" xfId="394"/>
    <cellStyle name="常规 68" xfId="395"/>
    <cellStyle name="常规 8" xfId="396"/>
    <cellStyle name="常规 68 2" xfId="397"/>
    <cellStyle name="常规 9" xfId="398"/>
    <cellStyle name="常规 68 3" xfId="399"/>
    <cellStyle name="常规 7" xfId="400"/>
    <cellStyle name="常规 7 2" xfId="401"/>
    <cellStyle name="常规 75" xfId="402"/>
    <cellStyle name="常规 75 2" xfId="403"/>
    <cellStyle name="常规 81" xfId="404"/>
    <cellStyle name="常规 76" xfId="405"/>
    <cellStyle name="常规 81 2" xfId="406"/>
    <cellStyle name="常规 76 2" xfId="407"/>
    <cellStyle name="常规 81 3" xfId="408"/>
    <cellStyle name="常规 76 3" xfId="409"/>
    <cellStyle name="常规 82" xfId="410"/>
    <cellStyle name="常规 77" xfId="411"/>
    <cellStyle name="常规 82 2" xfId="412"/>
    <cellStyle name="常规 77 2" xfId="413"/>
    <cellStyle name="常规 82 3" xfId="414"/>
    <cellStyle name="常规 77 3" xfId="415"/>
    <cellStyle name="常规 84 2" xfId="416"/>
    <cellStyle name="常规 79 2" xfId="417"/>
    <cellStyle name="常规 84 3" xfId="418"/>
    <cellStyle name="常规 79 3" xfId="419"/>
    <cellStyle name="常规 83 2" xfId="420"/>
    <cellStyle name="常规 83 3" xfId="421"/>
    <cellStyle name="常规 91" xfId="422"/>
    <cellStyle name="常规 86" xfId="423"/>
    <cellStyle name="常规 91 2" xfId="424"/>
    <cellStyle name="常规 86 2" xfId="425"/>
    <cellStyle name="常规 91 3" xfId="426"/>
    <cellStyle name="常规 86 3" xfId="427"/>
    <cellStyle name="常规 93 2" xfId="428"/>
    <cellStyle name="常规 88 2" xfId="429"/>
    <cellStyle name="常规 93 3" xfId="430"/>
    <cellStyle name="常规 88 3" xfId="431"/>
    <cellStyle name="常规 94 2" xfId="432"/>
    <cellStyle name="常规 89 2" xfId="433"/>
    <cellStyle name="常规 94 3" xfId="434"/>
    <cellStyle name="常规 89 3" xfId="435"/>
    <cellStyle name="常规 9 2" xfId="436"/>
    <cellStyle name="常规 95 2" xfId="437"/>
    <cellStyle name="常规 95 3" xfId="438"/>
    <cellStyle name="常规 96" xfId="439"/>
    <cellStyle name="常规 96 2" xfId="440"/>
    <cellStyle name="常规 96 3" xfId="441"/>
    <cellStyle name="常规 97" xfId="442"/>
    <cellStyle name="常规 98" xfId="443"/>
    <cellStyle name="常规 99" xfId="444"/>
    <cellStyle name="常规 99 2" xfId="445"/>
    <cellStyle name="常规 99 3" xfId="446"/>
    <cellStyle name="千位分隔 2 2" xfId="447"/>
    <cellStyle name="千位分隔 2 4" xfId="448"/>
    <cellStyle name="千位分隔 2 2 2" xfId="449"/>
    <cellStyle name="千位分隔 2 4 2" xfId="450"/>
    <cellStyle name="千位分隔 2 2 2 2" xfId="451"/>
    <cellStyle name="千位分隔 2 3" xfId="452"/>
    <cellStyle name="千位分隔 2 3 2" xfId="453"/>
    <cellStyle name="千位分隔 2 4 2 2" xfId="454"/>
    <cellStyle name="千位分隔 2 4 2 3" xfId="455"/>
    <cellStyle name="千位分隔 3" xfId="456"/>
    <cellStyle name="千位分隔 3 2" xfId="457"/>
    <cellStyle name="千位分隔 3 3" xfId="458"/>
    <cellStyle name="千位分隔 4" xfId="459"/>
    <cellStyle name="千位分隔 4 2" xfId="460"/>
    <cellStyle name="千位分隔 4 3" xfId="461"/>
    <cellStyle name="千位分隔 5" xfId="462"/>
    <cellStyle name="千位分隔 6" xfId="463"/>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11" sqref="D11"/>
    </sheetView>
  </sheetViews>
  <sheetFormatPr defaultColWidth="9" defaultRowHeight="14.25" outlineLevelCol="7"/>
  <cols>
    <col min="2" max="2" width="23.125" customWidth="1"/>
    <col min="3" max="3" width="11.375" customWidth="1"/>
    <col min="4" max="4" width="14.375" customWidth="1"/>
    <col min="5" max="5" width="53.75" customWidth="1"/>
  </cols>
  <sheetData>
    <row r="1" ht="15.75" spans="1:1">
      <c r="A1" s="194" t="s">
        <v>0</v>
      </c>
    </row>
    <row r="2" s="139" customFormat="1" ht="20.25" spans="1:8">
      <c r="A2" s="195" t="s">
        <v>1</v>
      </c>
      <c r="B2" s="195"/>
      <c r="C2" s="195"/>
      <c r="D2" s="196"/>
      <c r="E2" s="195"/>
      <c r="F2" s="197"/>
      <c r="G2" s="197"/>
      <c r="H2" s="197"/>
    </row>
    <row r="3" s="139" customFormat="1" ht="27" customHeight="1" spans="1:8">
      <c r="A3" s="198" t="s">
        <v>2</v>
      </c>
      <c r="B3" s="199" t="s">
        <v>3</v>
      </c>
      <c r="C3" s="198" t="s">
        <v>4</v>
      </c>
      <c r="D3" s="200" t="s">
        <v>5</v>
      </c>
      <c r="E3" s="199" t="s">
        <v>6</v>
      </c>
      <c r="F3" s="198" t="s">
        <v>7</v>
      </c>
      <c r="G3" s="201"/>
      <c r="H3" s="201"/>
    </row>
    <row r="4" s="139" customFormat="1" ht="27" customHeight="1" spans="1:8">
      <c r="A4" s="202"/>
      <c r="B4" s="203"/>
      <c r="C4" s="204"/>
      <c r="D4" s="205"/>
      <c r="E4" s="206"/>
      <c r="F4" s="207"/>
      <c r="G4" s="201"/>
      <c r="H4" s="201"/>
    </row>
    <row r="5" s="139" customFormat="1" ht="30" customHeight="1" spans="1:8">
      <c r="A5" s="202"/>
      <c r="B5" s="203"/>
      <c r="C5" s="204"/>
      <c r="D5" s="205"/>
      <c r="E5" s="206"/>
      <c r="F5" s="208"/>
      <c r="G5" s="201"/>
      <c r="H5" s="201"/>
    </row>
    <row r="6" s="139" customFormat="1" ht="30" customHeight="1" spans="1:8">
      <c r="A6" s="202"/>
      <c r="B6" s="203"/>
      <c r="C6" s="204"/>
      <c r="D6" s="205"/>
      <c r="E6" s="206"/>
      <c r="F6" s="209"/>
      <c r="G6" s="201"/>
      <c r="H6" s="201"/>
    </row>
    <row r="7" s="139" customFormat="1" ht="15.75" spans="1:8">
      <c r="A7" s="202"/>
      <c r="B7" s="203"/>
      <c r="C7" s="204"/>
      <c r="D7" s="205"/>
      <c r="E7" s="206"/>
      <c r="F7" s="210"/>
      <c r="G7" s="201"/>
      <c r="H7" s="201"/>
    </row>
    <row r="8" s="139" customFormat="1" ht="30.95" customHeight="1" spans="1:8">
      <c r="A8" s="202"/>
      <c r="B8" s="203"/>
      <c r="C8" s="204"/>
      <c r="D8" s="205"/>
      <c r="E8" s="206"/>
      <c r="F8" s="207"/>
      <c r="G8" s="201"/>
      <c r="H8" s="201"/>
    </row>
    <row r="9" s="139" customFormat="1" ht="30" customHeight="1" spans="1:8">
      <c r="A9" s="202"/>
      <c r="B9" s="203"/>
      <c r="C9" s="204"/>
      <c r="D9" s="205"/>
      <c r="E9" s="206"/>
      <c r="F9" s="207"/>
      <c r="G9" s="201"/>
      <c r="H9" s="201"/>
    </row>
    <row r="10" s="139" customFormat="1" ht="29.1" customHeight="1" spans="1:8">
      <c r="A10" s="202"/>
      <c r="B10" s="203"/>
      <c r="C10" s="204"/>
      <c r="D10" s="205"/>
      <c r="E10" s="206"/>
      <c r="F10" s="207"/>
      <c r="G10" s="201"/>
      <c r="H10" s="201"/>
    </row>
    <row r="11" s="139" customFormat="1" ht="15.75" spans="1:8">
      <c r="A11" s="202"/>
      <c r="B11" s="203"/>
      <c r="C11" s="204"/>
      <c r="D11" s="205"/>
      <c r="E11" s="206"/>
      <c r="F11" s="208"/>
      <c r="G11" s="201"/>
      <c r="H11" s="201"/>
    </row>
    <row r="12" s="139" customFormat="1" ht="24" customHeight="1" spans="1:8">
      <c r="A12" s="202"/>
      <c r="B12" s="203"/>
      <c r="C12" s="211"/>
      <c r="D12" s="212"/>
      <c r="E12" s="206"/>
      <c r="F12" s="210"/>
      <c r="G12" s="201"/>
      <c r="H12" s="201"/>
    </row>
    <row r="13" s="139" customFormat="1" ht="29.1" customHeight="1" spans="1:8">
      <c r="A13" s="202"/>
      <c r="B13" s="203"/>
      <c r="C13" s="204"/>
      <c r="D13" s="205"/>
      <c r="E13" s="206"/>
      <c r="F13" s="207"/>
      <c r="G13" s="201"/>
      <c r="H13" s="201"/>
    </row>
    <row r="14" s="139" customFormat="1" ht="29.1" customHeight="1" spans="1:8">
      <c r="A14" s="202"/>
      <c r="B14" s="203"/>
      <c r="C14" s="204"/>
      <c r="D14" s="205"/>
      <c r="E14" s="206"/>
      <c r="F14" s="207"/>
      <c r="G14" s="201"/>
      <c r="H14" s="201"/>
    </row>
    <row r="15" s="139" customFormat="1" ht="33" customHeight="1" spans="1:8">
      <c r="A15" s="202"/>
      <c r="B15" s="203"/>
      <c r="C15" s="204"/>
      <c r="D15" s="205"/>
      <c r="E15" s="206"/>
      <c r="F15" s="207"/>
      <c r="G15" s="201"/>
      <c r="H15" s="201"/>
    </row>
    <row r="16" s="139" customFormat="1" ht="36" customHeight="1" spans="1:8">
      <c r="A16" s="202"/>
      <c r="B16" s="203"/>
      <c r="C16" s="204"/>
      <c r="D16" s="205"/>
      <c r="E16" s="206"/>
      <c r="F16" s="207"/>
      <c r="G16" s="201"/>
      <c r="H16" s="201"/>
    </row>
    <row r="17" s="139" customFormat="1" ht="32.1" customHeight="1" spans="1:8">
      <c r="A17" s="202"/>
      <c r="B17" s="203"/>
      <c r="C17" s="204"/>
      <c r="D17" s="205"/>
      <c r="E17" s="206"/>
      <c r="F17" s="207"/>
      <c r="G17" s="201"/>
      <c r="H17" s="201"/>
    </row>
    <row r="18" s="193" customFormat="1" ht="27.95" customHeight="1" spans="1:8">
      <c r="A18" s="213"/>
      <c r="B18" s="214"/>
      <c r="C18" s="215"/>
      <c r="D18" s="216">
        <f>SUM(D4:D17)</f>
        <v>0</v>
      </c>
      <c r="E18" s="217"/>
      <c r="F18" s="213"/>
      <c r="G18" s="218"/>
      <c r="H18" s="218"/>
    </row>
  </sheetData>
  <mergeCells count="5">
    <mergeCell ref="A2:E2"/>
    <mergeCell ref="E5:E7"/>
    <mergeCell ref="E11:E12"/>
    <mergeCell ref="F5:F7"/>
    <mergeCell ref="F11:F12"/>
  </mergeCells>
  <pageMargins left="0.75" right="0.196527777777778" top="0.511805555555556" bottom="0.354166666666667" header="0.5" footer="0.0388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O49"/>
  <sheetViews>
    <sheetView view="pageBreakPreview" zoomScale="85" zoomScaleNormal="100" workbookViewId="0">
      <pane ySplit="6" topLeftCell="A7" activePane="bottomLeft" state="frozen"/>
      <selection/>
      <selection pane="bottomLeft" activeCell="I12" sqref="I12"/>
    </sheetView>
  </sheetViews>
  <sheetFormatPr defaultColWidth="9" defaultRowHeight="15.75"/>
  <cols>
    <col min="1" max="1" width="27.375" style="137" customWidth="1"/>
    <col min="2" max="2" width="13.125" style="137" customWidth="1"/>
    <col min="3" max="4" width="7.75" style="137" customWidth="1"/>
    <col min="5" max="5" width="7.375" style="137" customWidth="1"/>
    <col min="6" max="6" width="5.5" style="137" customWidth="1"/>
    <col min="7" max="7" width="6.75" style="137" customWidth="1"/>
    <col min="8" max="8" width="8.25" style="137" customWidth="1"/>
    <col min="9" max="9" width="14" style="138" customWidth="1"/>
    <col min="10" max="10" width="10" style="138" customWidth="1"/>
    <col min="11" max="11" width="9" style="138" customWidth="1"/>
    <col min="12" max="12" width="2.875" style="138" customWidth="1"/>
    <col min="13" max="13" width="14" style="138" customWidth="1"/>
    <col min="14" max="14" width="9.875" style="138"/>
    <col min="15" max="254" width="9" style="138"/>
    <col min="255" max="255" width="9" style="139"/>
    <col min="256" max="16384" width="9" style="138"/>
  </cols>
  <sheetData>
    <row r="1" ht="12.95" customHeight="1" spans="1:8">
      <c r="A1" s="15" t="s">
        <v>8</v>
      </c>
      <c r="B1" s="140"/>
      <c r="C1" s="140"/>
      <c r="D1" s="140"/>
      <c r="E1" s="140"/>
      <c r="F1" s="140"/>
      <c r="G1" s="140"/>
      <c r="H1" s="140"/>
    </row>
    <row r="2" ht="27" customHeight="1" spans="1:8">
      <c r="A2" s="141" t="s">
        <v>9</v>
      </c>
      <c r="B2" s="142"/>
      <c r="C2" s="142"/>
      <c r="D2" s="142"/>
      <c r="E2" s="142"/>
      <c r="F2" s="142"/>
      <c r="G2" s="142"/>
      <c r="H2" s="142"/>
    </row>
    <row r="3" ht="23" customHeight="1" spans="1:8">
      <c r="A3" s="143" t="s">
        <v>10</v>
      </c>
      <c r="B3" s="144"/>
      <c r="C3" s="144"/>
      <c r="D3" s="145"/>
      <c r="E3" s="145"/>
      <c r="F3" s="146"/>
      <c r="G3" s="147" t="s">
        <v>11</v>
      </c>
      <c r="H3" s="148"/>
    </row>
    <row r="4" s="135" customFormat="1" ht="18" customHeight="1" spans="1:8">
      <c r="A4" s="149" t="s">
        <v>12</v>
      </c>
      <c r="B4" s="150" t="s">
        <v>13</v>
      </c>
      <c r="C4" s="150"/>
      <c r="D4" s="150" t="s">
        <v>14</v>
      </c>
      <c r="E4" s="150"/>
      <c r="F4" s="150"/>
      <c r="G4" s="151" t="s">
        <v>15</v>
      </c>
      <c r="H4" s="150"/>
    </row>
    <row r="5" ht="20" customHeight="1" spans="1:8">
      <c r="A5" s="152" t="s">
        <v>16</v>
      </c>
      <c r="B5" s="153">
        <v>99</v>
      </c>
      <c r="C5" s="153"/>
      <c r="D5" s="153">
        <v>102</v>
      </c>
      <c r="E5" s="153"/>
      <c r="F5" s="153"/>
      <c r="G5" s="154">
        <v>0.0303</v>
      </c>
      <c r="H5" s="154"/>
    </row>
    <row r="6" ht="15" spans="1:8">
      <c r="A6" s="152" t="s">
        <v>17</v>
      </c>
      <c r="B6" s="153" t="s">
        <v>18</v>
      </c>
      <c r="C6" s="155" t="s">
        <v>19</v>
      </c>
      <c r="D6" s="156"/>
      <c r="E6" s="155" t="s">
        <v>20</v>
      </c>
      <c r="F6" s="156"/>
      <c r="G6" s="155" t="s">
        <v>21</v>
      </c>
      <c r="H6" s="156"/>
    </row>
    <row r="7" s="135" customFormat="1" ht="18" customHeight="1" spans="1:15">
      <c r="A7" s="152" t="s">
        <v>22</v>
      </c>
      <c r="B7" s="157">
        <v>216.5</v>
      </c>
      <c r="C7" s="158">
        <v>121.86336</v>
      </c>
      <c r="D7" s="159"/>
      <c r="E7" s="158">
        <v>184.7701</v>
      </c>
      <c r="F7" s="159"/>
      <c r="G7" s="158">
        <v>80.900714</v>
      </c>
      <c r="H7" s="159"/>
      <c r="M7" s="188"/>
      <c r="O7" s="188"/>
    </row>
    <row r="8" ht="14" customHeight="1" spans="1:8">
      <c r="A8" s="160" t="s">
        <v>23</v>
      </c>
      <c r="B8" s="161">
        <v>101.5</v>
      </c>
      <c r="C8" s="162">
        <v>63.77409</v>
      </c>
      <c r="D8" s="163"/>
      <c r="E8" s="162">
        <v>63.7701</v>
      </c>
      <c r="F8" s="163"/>
      <c r="G8" s="164">
        <v>183.831714</v>
      </c>
      <c r="H8" s="165"/>
    </row>
    <row r="9" ht="14" customHeight="1" spans="1:8">
      <c r="A9" s="160" t="s">
        <v>24</v>
      </c>
      <c r="B9" s="166">
        <v>29</v>
      </c>
      <c r="C9" s="166">
        <v>26.439325</v>
      </c>
      <c r="D9" s="166"/>
      <c r="E9" s="166">
        <v>0</v>
      </c>
      <c r="F9" s="166"/>
      <c r="G9" s="166">
        <v>0</v>
      </c>
      <c r="H9" s="166"/>
    </row>
    <row r="10" ht="14" customHeight="1" spans="1:8">
      <c r="A10" s="153" t="s">
        <v>25</v>
      </c>
      <c r="B10" s="166">
        <v>72.5</v>
      </c>
      <c r="C10" s="166">
        <v>37.334765</v>
      </c>
      <c r="D10" s="166"/>
      <c r="E10" s="167">
        <v>72.5</v>
      </c>
      <c r="F10" s="167"/>
      <c r="G10" s="166">
        <v>51.957714</v>
      </c>
      <c r="H10" s="166"/>
    </row>
    <row r="11" ht="14" customHeight="1" spans="1:8">
      <c r="A11" s="168" t="s">
        <v>26</v>
      </c>
      <c r="B11" s="166">
        <v>99.32</v>
      </c>
      <c r="C11" s="166">
        <v>94.296</v>
      </c>
      <c r="D11" s="166"/>
      <c r="E11" s="169">
        <v>98.11</v>
      </c>
      <c r="F11" s="169"/>
      <c r="G11" s="166">
        <v>107.494</v>
      </c>
      <c r="H11" s="166"/>
    </row>
    <row r="12" ht="14" customHeight="1" spans="1:8">
      <c r="A12" s="168" t="s">
        <v>27</v>
      </c>
      <c r="B12" s="166">
        <v>1.6</v>
      </c>
      <c r="C12" s="166">
        <v>18.7808</v>
      </c>
      <c r="D12" s="166"/>
      <c r="E12" s="167">
        <v>13.3</v>
      </c>
      <c r="F12" s="167"/>
      <c r="G12" s="166">
        <v>24.38</v>
      </c>
      <c r="H12" s="166"/>
    </row>
    <row r="13" ht="14" customHeight="1" spans="1:8">
      <c r="A13" s="160" t="s">
        <v>28</v>
      </c>
      <c r="B13" s="161">
        <v>20</v>
      </c>
      <c r="C13" s="161">
        <v>29.3428</v>
      </c>
      <c r="D13" s="161"/>
      <c r="E13" s="161">
        <v>28</v>
      </c>
      <c r="F13" s="161"/>
      <c r="G13" s="161">
        <v>0</v>
      </c>
      <c r="H13" s="161"/>
    </row>
    <row r="14" ht="14" customHeight="1" spans="1:8">
      <c r="A14" s="160" t="s">
        <v>29</v>
      </c>
      <c r="B14" s="166">
        <v>95</v>
      </c>
      <c r="C14" s="166">
        <v>28.74647</v>
      </c>
      <c r="D14" s="166"/>
      <c r="E14" s="162">
        <v>93</v>
      </c>
      <c r="F14" s="163"/>
      <c r="G14" s="166">
        <v>28.943</v>
      </c>
      <c r="H14" s="166"/>
    </row>
    <row r="15" s="136" customFormat="1" spans="1:8">
      <c r="A15" s="152" t="s">
        <v>30</v>
      </c>
      <c r="B15" s="157">
        <v>1047.25</v>
      </c>
      <c r="C15" s="170">
        <v>1007.99</v>
      </c>
      <c r="D15" s="170"/>
      <c r="E15" s="158">
        <v>1129.55</v>
      </c>
      <c r="F15" s="159"/>
      <c r="G15" s="157">
        <v>1079.692609</v>
      </c>
      <c r="H15" s="157"/>
    </row>
    <row r="16" s="136" customFormat="1" spans="1:14">
      <c r="A16" s="152" t="s">
        <v>31</v>
      </c>
      <c r="B16" s="157">
        <v>558.27</v>
      </c>
      <c r="C16" s="158">
        <v>920.50459</v>
      </c>
      <c r="D16" s="159"/>
      <c r="E16" s="158">
        <v>490.46</v>
      </c>
      <c r="F16" s="159"/>
      <c r="G16" s="158">
        <v>1063.200433</v>
      </c>
      <c r="H16" s="159"/>
      <c r="I16" s="189"/>
      <c r="J16" s="190"/>
      <c r="N16" s="189"/>
    </row>
    <row r="17" ht="15" customHeight="1" spans="1:13">
      <c r="A17" s="171" t="s">
        <v>32</v>
      </c>
      <c r="B17" s="167">
        <v>21</v>
      </c>
      <c r="C17" s="172">
        <v>111.315199</v>
      </c>
      <c r="D17" s="172"/>
      <c r="E17" s="167">
        <v>21</v>
      </c>
      <c r="F17" s="167"/>
      <c r="G17" s="173">
        <v>114.505796</v>
      </c>
      <c r="H17" s="174"/>
      <c r="M17" s="136"/>
    </row>
    <row r="18" ht="15" customHeight="1" spans="1:8">
      <c r="A18" s="168" t="s">
        <v>33</v>
      </c>
      <c r="B18" s="167">
        <v>21</v>
      </c>
      <c r="C18" s="172">
        <v>64.39315</v>
      </c>
      <c r="D18" s="172"/>
      <c r="E18" s="167">
        <v>21</v>
      </c>
      <c r="F18" s="167"/>
      <c r="G18" s="173">
        <v>87.533936</v>
      </c>
      <c r="H18" s="174"/>
    </row>
    <row r="19" ht="15" customHeight="1" spans="1:8">
      <c r="A19" s="168" t="s">
        <v>34</v>
      </c>
      <c r="B19" s="167">
        <v>0</v>
      </c>
      <c r="C19" s="172">
        <v>0</v>
      </c>
      <c r="D19" s="172"/>
      <c r="E19" s="172">
        <v>0</v>
      </c>
      <c r="F19" s="172"/>
      <c r="G19" s="172">
        <v>1.8849</v>
      </c>
      <c r="H19" s="172"/>
    </row>
    <row r="20" ht="15" customHeight="1" spans="1:8">
      <c r="A20" s="168" t="s">
        <v>35</v>
      </c>
      <c r="B20" s="167">
        <v>0</v>
      </c>
      <c r="C20" s="172">
        <v>0</v>
      </c>
      <c r="D20" s="172"/>
      <c r="E20" s="167">
        <v>0</v>
      </c>
      <c r="F20" s="167"/>
      <c r="G20" s="167">
        <v>0</v>
      </c>
      <c r="H20" s="167"/>
    </row>
    <row r="21" ht="15" customHeight="1" spans="1:8">
      <c r="A21" s="168" t="s">
        <v>36</v>
      </c>
      <c r="B21" s="167">
        <v>0</v>
      </c>
      <c r="C21" s="172">
        <v>4.44</v>
      </c>
      <c r="D21" s="172"/>
      <c r="E21" s="172">
        <v>0</v>
      </c>
      <c r="F21" s="172"/>
      <c r="G21" s="167">
        <v>4.728213</v>
      </c>
      <c r="H21" s="167"/>
    </row>
    <row r="22" ht="15" customHeight="1" spans="1:8">
      <c r="A22" s="168" t="s">
        <v>37</v>
      </c>
      <c r="B22" s="167">
        <v>0</v>
      </c>
      <c r="C22" s="172">
        <v>17.526228</v>
      </c>
      <c r="D22" s="172"/>
      <c r="E22" s="167">
        <v>0</v>
      </c>
      <c r="F22" s="167"/>
      <c r="G22" s="167">
        <v>21.507198</v>
      </c>
      <c r="H22" s="167"/>
    </row>
    <row r="23" ht="15" customHeight="1" spans="1:8">
      <c r="A23" s="168" t="s">
        <v>38</v>
      </c>
      <c r="B23" s="167">
        <v>10</v>
      </c>
      <c r="C23" s="172">
        <v>17.469044</v>
      </c>
      <c r="D23" s="172"/>
      <c r="E23" s="167">
        <v>7</v>
      </c>
      <c r="F23" s="167"/>
      <c r="G23" s="167">
        <v>55.6645</v>
      </c>
      <c r="H23" s="167"/>
    </row>
    <row r="24" ht="15" customHeight="1" spans="1:8">
      <c r="A24" s="168" t="s">
        <v>39</v>
      </c>
      <c r="B24" s="167">
        <v>0</v>
      </c>
      <c r="C24" s="172">
        <v>34.220612</v>
      </c>
      <c r="D24" s="172"/>
      <c r="E24" s="172">
        <v>0</v>
      </c>
      <c r="F24" s="172"/>
      <c r="G24" s="172">
        <v>2.753283</v>
      </c>
      <c r="H24" s="172"/>
    </row>
    <row r="25" ht="15" customHeight="1" spans="1:8">
      <c r="A25" s="168" t="s">
        <v>40</v>
      </c>
      <c r="B25" s="167">
        <v>16</v>
      </c>
      <c r="C25" s="172">
        <v>40.50145</v>
      </c>
      <c r="D25" s="172"/>
      <c r="E25" s="167">
        <v>10</v>
      </c>
      <c r="F25" s="167"/>
      <c r="G25" s="167">
        <v>14.28194</v>
      </c>
      <c r="H25" s="167"/>
    </row>
    <row r="26" ht="15" customHeight="1" spans="1:8">
      <c r="A26" s="168" t="s">
        <v>41</v>
      </c>
      <c r="B26" s="167">
        <v>0</v>
      </c>
      <c r="C26" s="172">
        <v>29.3428</v>
      </c>
      <c r="D26" s="172"/>
      <c r="E26" s="175">
        <v>28</v>
      </c>
      <c r="F26" s="172"/>
      <c r="G26" s="172">
        <v>0</v>
      </c>
      <c r="H26" s="172"/>
    </row>
    <row r="27" ht="15" customHeight="1" spans="1:8">
      <c r="A27" s="168" t="s">
        <v>42</v>
      </c>
      <c r="B27" s="167">
        <v>55</v>
      </c>
      <c r="C27" s="172">
        <v>47.437338</v>
      </c>
      <c r="D27" s="172"/>
      <c r="E27" s="167">
        <v>30.72</v>
      </c>
      <c r="F27" s="167"/>
      <c r="G27" s="167">
        <v>66.174795</v>
      </c>
      <c r="H27" s="167"/>
    </row>
    <row r="28" ht="15" customHeight="1" spans="1:8">
      <c r="A28" s="168" t="s">
        <v>43</v>
      </c>
      <c r="B28" s="167">
        <v>0</v>
      </c>
      <c r="C28" s="172">
        <v>0.95</v>
      </c>
      <c r="D28" s="172"/>
      <c r="E28" s="167">
        <v>0</v>
      </c>
      <c r="F28" s="167"/>
      <c r="G28" s="167">
        <v>0.15</v>
      </c>
      <c r="H28" s="167"/>
    </row>
    <row r="29" ht="15" customHeight="1" spans="1:8">
      <c r="A29" s="168" t="s">
        <v>44</v>
      </c>
      <c r="B29" s="167">
        <v>21</v>
      </c>
      <c r="C29" s="176">
        <v>40.77346</v>
      </c>
      <c r="D29" s="177"/>
      <c r="E29" s="167">
        <v>15</v>
      </c>
      <c r="F29" s="167"/>
      <c r="G29" s="167">
        <v>21.9145</v>
      </c>
      <c r="H29" s="167"/>
    </row>
    <row r="30" ht="15" customHeight="1" spans="1:8">
      <c r="A30" s="168" t="s">
        <v>45</v>
      </c>
      <c r="B30" s="167">
        <v>48</v>
      </c>
      <c r="C30" s="167">
        <v>17.29637</v>
      </c>
      <c r="D30" s="167"/>
      <c r="E30" s="167">
        <v>53</v>
      </c>
      <c r="F30" s="167"/>
      <c r="G30" s="167">
        <v>9.033</v>
      </c>
      <c r="H30" s="167"/>
    </row>
    <row r="31" ht="15" customHeight="1" spans="1:8">
      <c r="A31" s="168" t="s">
        <v>46</v>
      </c>
      <c r="B31" s="167">
        <v>0</v>
      </c>
      <c r="C31" s="176">
        <v>0.08</v>
      </c>
      <c r="D31" s="177"/>
      <c r="E31" s="167">
        <v>0</v>
      </c>
      <c r="F31" s="167"/>
      <c r="G31" s="167">
        <v>2.635</v>
      </c>
      <c r="H31" s="167"/>
    </row>
    <row r="32" ht="15" customHeight="1" spans="1:8">
      <c r="A32" s="168" t="s">
        <v>47</v>
      </c>
      <c r="B32" s="167">
        <v>8</v>
      </c>
      <c r="C32" s="176">
        <v>8.0471</v>
      </c>
      <c r="D32" s="177"/>
      <c r="E32" s="167">
        <v>31</v>
      </c>
      <c r="F32" s="167"/>
      <c r="G32" s="167">
        <v>7.82265</v>
      </c>
      <c r="H32" s="167"/>
    </row>
    <row r="33" ht="15" customHeight="1" spans="1:8">
      <c r="A33" s="168" t="s">
        <v>48</v>
      </c>
      <c r="B33" s="167">
        <v>25</v>
      </c>
      <c r="C33" s="176">
        <v>5.83085</v>
      </c>
      <c r="D33" s="177"/>
      <c r="E33" s="167">
        <v>0</v>
      </c>
      <c r="F33" s="167"/>
      <c r="G33" s="167">
        <v>17.064</v>
      </c>
      <c r="H33" s="167"/>
    </row>
    <row r="34" ht="15" customHeight="1" spans="1:8">
      <c r="A34" s="168" t="s">
        <v>49</v>
      </c>
      <c r="B34" s="167">
        <v>15.16</v>
      </c>
      <c r="C34" s="176">
        <v>15.16</v>
      </c>
      <c r="D34" s="177"/>
      <c r="E34" s="167">
        <v>15.47</v>
      </c>
      <c r="F34" s="167"/>
      <c r="G34" s="167">
        <v>15.47</v>
      </c>
      <c r="H34" s="167"/>
    </row>
    <row r="35" ht="15" customHeight="1" spans="1:8">
      <c r="A35" s="168" t="s">
        <v>50</v>
      </c>
      <c r="B35" s="167">
        <v>9.09</v>
      </c>
      <c r="C35" s="176">
        <v>50.71</v>
      </c>
      <c r="D35" s="177"/>
      <c r="E35" s="167">
        <v>9.28</v>
      </c>
      <c r="F35" s="167"/>
      <c r="G35" s="167">
        <v>54.02</v>
      </c>
      <c r="H35" s="167"/>
    </row>
    <row r="36" ht="15" customHeight="1" spans="1:8">
      <c r="A36" s="168" t="s">
        <v>51</v>
      </c>
      <c r="B36" s="167">
        <v>18.94</v>
      </c>
      <c r="C36" s="176">
        <v>83.286</v>
      </c>
      <c r="D36" s="177"/>
      <c r="E36" s="167">
        <v>19.33</v>
      </c>
      <c r="F36" s="167"/>
      <c r="G36" s="167">
        <v>94.4289</v>
      </c>
      <c r="H36" s="167"/>
    </row>
    <row r="37" ht="15" customHeight="1" spans="1:8">
      <c r="A37" s="168" t="s">
        <v>52</v>
      </c>
      <c r="B37" s="167">
        <v>72.5</v>
      </c>
      <c r="C37" s="176">
        <v>37.334765</v>
      </c>
      <c r="D37" s="177"/>
      <c r="E37" s="167">
        <v>72.5</v>
      </c>
      <c r="F37" s="167"/>
      <c r="G37" s="167">
        <v>51.957714</v>
      </c>
      <c r="H37" s="167"/>
    </row>
    <row r="38" ht="15" customHeight="1" spans="1:8">
      <c r="A38" s="168" t="s">
        <v>53</v>
      </c>
      <c r="B38" s="167">
        <v>99.32</v>
      </c>
      <c r="C38" s="172">
        <v>108.9978</v>
      </c>
      <c r="D38" s="172"/>
      <c r="E38" s="167">
        <v>98.11</v>
      </c>
      <c r="F38" s="167"/>
      <c r="G38" s="167">
        <v>71.04301</v>
      </c>
      <c r="H38" s="167"/>
    </row>
    <row r="39" ht="15" customHeight="1" spans="1:8">
      <c r="A39" s="168" t="s">
        <v>54</v>
      </c>
      <c r="B39" s="167">
        <v>12.45</v>
      </c>
      <c r="C39" s="172">
        <v>12.45</v>
      </c>
      <c r="D39" s="172"/>
      <c r="E39" s="167">
        <v>13.05</v>
      </c>
      <c r="F39" s="167"/>
      <c r="G39" s="167">
        <v>13.05</v>
      </c>
      <c r="H39" s="167"/>
    </row>
    <row r="40" ht="15" customHeight="1" spans="1:8">
      <c r="A40" s="168" t="s">
        <v>55</v>
      </c>
      <c r="B40" s="167">
        <v>0</v>
      </c>
      <c r="C40" s="172">
        <v>0</v>
      </c>
      <c r="D40" s="172"/>
      <c r="E40" s="167">
        <v>0</v>
      </c>
      <c r="F40" s="167"/>
      <c r="G40" s="167">
        <v>0</v>
      </c>
      <c r="H40" s="167"/>
    </row>
    <row r="41" ht="15" customHeight="1" spans="1:8">
      <c r="A41" s="168" t="s">
        <v>56</v>
      </c>
      <c r="B41" s="167">
        <v>38</v>
      </c>
      <c r="C41" s="172">
        <v>28.345565</v>
      </c>
      <c r="D41" s="172"/>
      <c r="E41" s="167">
        <v>36</v>
      </c>
      <c r="F41" s="167"/>
      <c r="G41" s="167">
        <v>114.624406</v>
      </c>
      <c r="H41" s="167"/>
    </row>
    <row r="42" ht="15" customHeight="1" spans="1:8">
      <c r="A42" s="168" t="s">
        <v>57</v>
      </c>
      <c r="B42" s="167">
        <v>0</v>
      </c>
      <c r="C42" s="172">
        <v>22.35</v>
      </c>
      <c r="D42" s="172"/>
      <c r="E42" s="167">
        <v>0</v>
      </c>
      <c r="F42" s="167"/>
      <c r="G42" s="167">
        <v>107.259288</v>
      </c>
      <c r="H42" s="167"/>
    </row>
    <row r="43" ht="15" customHeight="1" spans="1:8">
      <c r="A43" s="168" t="s">
        <v>58</v>
      </c>
      <c r="B43" s="167">
        <v>67.81</v>
      </c>
      <c r="C43" s="172">
        <v>122.246859</v>
      </c>
      <c r="D43" s="172"/>
      <c r="E43" s="167">
        <v>10</v>
      </c>
      <c r="F43" s="167"/>
      <c r="G43" s="167">
        <v>113.693404</v>
      </c>
      <c r="H43" s="167"/>
    </row>
    <row r="44" s="135" customFormat="1" ht="26.25" customHeight="1" spans="1:15">
      <c r="A44" s="152" t="s">
        <v>59</v>
      </c>
      <c r="B44" s="157" t="str">
        <f>C44</f>
        <v>——</v>
      </c>
      <c r="C44" s="157" t="s">
        <v>60</v>
      </c>
      <c r="D44" s="157"/>
      <c r="E44" s="166">
        <v>463.8</v>
      </c>
      <c r="F44" s="166"/>
      <c r="G44" s="166">
        <v>86.75529</v>
      </c>
      <c r="H44" s="166"/>
      <c r="L44" s="136"/>
      <c r="O44" s="138"/>
    </row>
    <row r="45" s="135" customFormat="1" ht="26.25" customHeight="1" spans="1:15">
      <c r="A45" s="152" t="s">
        <v>61</v>
      </c>
      <c r="B45" s="150" t="str">
        <f>C44</f>
        <v>——</v>
      </c>
      <c r="C45" s="150" t="s">
        <v>60</v>
      </c>
      <c r="D45" s="150"/>
      <c r="E45" s="153">
        <f>3952.7+1129.55</f>
        <v>5082.25</v>
      </c>
      <c r="F45" s="153"/>
      <c r="G45" s="153">
        <f>3952.7+1079.7</f>
        <v>5032.4</v>
      </c>
      <c r="H45" s="153"/>
      <c r="I45" s="191"/>
      <c r="J45" s="188"/>
      <c r="O45" s="138"/>
    </row>
    <row r="46" ht="26.25" customHeight="1" spans="1:13">
      <c r="A46" s="152" t="s">
        <v>62</v>
      </c>
      <c r="B46" s="178" t="s">
        <v>63</v>
      </c>
      <c r="C46" s="179" t="s">
        <v>64</v>
      </c>
      <c r="D46" s="179" t="s">
        <v>65</v>
      </c>
      <c r="E46" s="179" t="s">
        <v>66</v>
      </c>
      <c r="F46" s="179" t="s">
        <v>67</v>
      </c>
      <c r="G46" s="179" t="s">
        <v>68</v>
      </c>
      <c r="H46" s="179" t="s">
        <v>69</v>
      </c>
      <c r="M46" s="192"/>
    </row>
    <row r="47" ht="23.1" customHeight="1" spans="1:8">
      <c r="A47" s="180"/>
      <c r="B47" s="181"/>
      <c r="C47" s="182"/>
      <c r="D47" s="182"/>
      <c r="E47" s="182"/>
      <c r="F47" s="182"/>
      <c r="G47" s="182"/>
      <c r="H47" s="182"/>
    </row>
    <row r="48" ht="24.6" customHeight="1" spans="1:8">
      <c r="A48" s="180"/>
      <c r="B48" s="183"/>
      <c r="C48" s="153">
        <v>0</v>
      </c>
      <c r="D48" s="153">
        <v>0</v>
      </c>
      <c r="E48" s="184">
        <v>0</v>
      </c>
      <c r="F48" s="153">
        <v>0</v>
      </c>
      <c r="G48" s="153">
        <v>0</v>
      </c>
      <c r="H48" s="184">
        <v>0</v>
      </c>
    </row>
    <row r="49" ht="50.45" customHeight="1" spans="1:8">
      <c r="A49" s="152" t="s">
        <v>70</v>
      </c>
      <c r="B49" s="185" t="s">
        <v>71</v>
      </c>
      <c r="C49" s="186"/>
      <c r="D49" s="186"/>
      <c r="E49" s="186"/>
      <c r="F49" s="186"/>
      <c r="G49" s="186"/>
      <c r="H49" s="187"/>
    </row>
  </sheetData>
  <mergeCells count="138">
    <mergeCell ref="A2:H2"/>
    <mergeCell ref="A3:C3"/>
    <mergeCell ref="G3:H3"/>
    <mergeCell ref="B4:C4"/>
    <mergeCell ref="D4:F4"/>
    <mergeCell ref="G4:H4"/>
    <mergeCell ref="B5:C5"/>
    <mergeCell ref="D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C33:D33"/>
    <mergeCell ref="E33:F33"/>
    <mergeCell ref="G33:H33"/>
    <mergeCell ref="C34:D34"/>
    <mergeCell ref="E34:F34"/>
    <mergeCell ref="G34:H34"/>
    <mergeCell ref="C35:D35"/>
    <mergeCell ref="E35:F35"/>
    <mergeCell ref="G35:H35"/>
    <mergeCell ref="C36:D36"/>
    <mergeCell ref="E36:F36"/>
    <mergeCell ref="G36:H36"/>
    <mergeCell ref="C37:D37"/>
    <mergeCell ref="E37:F37"/>
    <mergeCell ref="G37:H37"/>
    <mergeCell ref="C38:D38"/>
    <mergeCell ref="E38:F38"/>
    <mergeCell ref="G38:H38"/>
    <mergeCell ref="C39:D39"/>
    <mergeCell ref="E39:F39"/>
    <mergeCell ref="G39:H39"/>
    <mergeCell ref="C40:D40"/>
    <mergeCell ref="E40:F40"/>
    <mergeCell ref="G40:H40"/>
    <mergeCell ref="C41:D41"/>
    <mergeCell ref="E41:F41"/>
    <mergeCell ref="G41:H41"/>
    <mergeCell ref="C42:D42"/>
    <mergeCell ref="E42:F42"/>
    <mergeCell ref="G42:H42"/>
    <mergeCell ref="C43:D43"/>
    <mergeCell ref="E43:F43"/>
    <mergeCell ref="G43:H43"/>
    <mergeCell ref="C44:D44"/>
    <mergeCell ref="E44:F44"/>
    <mergeCell ref="G44:H44"/>
    <mergeCell ref="C45:D45"/>
    <mergeCell ref="E45:F45"/>
    <mergeCell ref="G45:H45"/>
    <mergeCell ref="B49:H49"/>
    <mergeCell ref="A46:A48"/>
    <mergeCell ref="B46:B48"/>
    <mergeCell ref="C46:C47"/>
    <mergeCell ref="D46:D47"/>
    <mergeCell ref="E46:E47"/>
    <mergeCell ref="F46:F47"/>
    <mergeCell ref="G46:G47"/>
    <mergeCell ref="H46:H47"/>
  </mergeCells>
  <printOptions horizontalCentered="1"/>
  <pageMargins left="0.393055555555556" right="0.393055555555556" top="0.66875" bottom="0.208333333333333" header="0.420833333333333" footer="0.5"/>
  <pageSetup paperSize="9" scale="8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4"/>
  <sheetViews>
    <sheetView tabSelected="1" view="pageBreakPreview" zoomScaleNormal="90" topLeftCell="A31" workbookViewId="0">
      <selection activeCell="P5" sqref="P5"/>
    </sheetView>
  </sheetViews>
  <sheetFormatPr defaultColWidth="9" defaultRowHeight="15.75"/>
  <cols>
    <col min="1" max="1" width="6.3" style="61" customWidth="1"/>
    <col min="2" max="2" width="5" style="34"/>
    <col min="3" max="3" width="4.5" style="34"/>
    <col min="4" max="4" width="5.875" style="34" customWidth="1"/>
    <col min="5" max="5" width="5.25" style="34" customWidth="1"/>
    <col min="6" max="6" width="27.875" style="34" customWidth="1"/>
    <col min="7" max="7" width="26.375" style="62" customWidth="1"/>
    <col min="8" max="8" width="6" style="34" customWidth="1"/>
    <col min="9" max="9" width="5.5" style="34" customWidth="1"/>
    <col min="10" max="15" width="9" style="63" hidden="1" customWidth="1"/>
    <col min="16" max="19" width="9" style="34" customWidth="1"/>
    <col min="20" max="20" width="9" style="64"/>
    <col min="21" max="21" width="9" style="65"/>
    <col min="22" max="22" width="14.875" style="65" customWidth="1"/>
    <col min="23" max="23" width="9" style="65"/>
    <col min="24" max="16384" width="9" style="34"/>
  </cols>
  <sheetData>
    <row r="1" s="34" customFormat="1" spans="1:23">
      <c r="A1" s="66" t="s">
        <v>72</v>
      </c>
      <c r="B1" s="67"/>
      <c r="C1" s="67"/>
      <c r="D1" s="67"/>
      <c r="G1" s="62"/>
      <c r="J1" s="63"/>
      <c r="K1" s="63"/>
      <c r="L1" s="63"/>
      <c r="M1" s="63"/>
      <c r="N1" s="63"/>
      <c r="O1" s="63"/>
      <c r="T1" s="64"/>
      <c r="U1" s="65"/>
      <c r="V1" s="65"/>
      <c r="W1" s="65"/>
    </row>
    <row r="2" s="34" customFormat="1" ht="24.75" spans="1:23">
      <c r="A2" s="68" t="s">
        <v>73</v>
      </c>
      <c r="B2" s="68"/>
      <c r="C2" s="68"/>
      <c r="D2" s="68"/>
      <c r="E2" s="68"/>
      <c r="F2" s="68"/>
      <c r="G2" s="68"/>
      <c r="H2" s="68"/>
      <c r="I2" s="68"/>
      <c r="J2" s="105" t="s">
        <v>74</v>
      </c>
      <c r="K2" s="63"/>
      <c r="L2" s="63"/>
      <c r="M2" s="63"/>
      <c r="N2" s="63"/>
      <c r="O2" s="63"/>
      <c r="T2" s="64"/>
      <c r="U2" s="65"/>
      <c r="V2" s="65"/>
      <c r="W2" s="65"/>
    </row>
    <row r="3" s="58" customFormat="1" ht="30" spans="1:20">
      <c r="A3" s="69" t="s">
        <v>75</v>
      </c>
      <c r="B3" s="69" t="s">
        <v>76</v>
      </c>
      <c r="C3" s="69" t="s">
        <v>77</v>
      </c>
      <c r="D3" s="69" t="s">
        <v>78</v>
      </c>
      <c r="E3" s="69" t="s">
        <v>77</v>
      </c>
      <c r="F3" s="69" t="s">
        <v>79</v>
      </c>
      <c r="G3" s="69" t="s">
        <v>80</v>
      </c>
      <c r="H3" s="70" t="s">
        <v>81</v>
      </c>
      <c r="I3" s="70" t="s">
        <v>82</v>
      </c>
      <c r="J3" s="106"/>
      <c r="K3" s="107"/>
      <c r="L3" s="106"/>
      <c r="M3" s="107"/>
      <c r="N3" s="108"/>
      <c r="O3" s="109"/>
      <c r="T3" s="132"/>
    </row>
    <row r="4" s="34" customFormat="1" ht="90" spans="1:23">
      <c r="A4" s="71" t="s">
        <v>83</v>
      </c>
      <c r="B4" s="72" t="s">
        <v>84</v>
      </c>
      <c r="C4" s="73">
        <v>12</v>
      </c>
      <c r="D4" s="72" t="s">
        <v>85</v>
      </c>
      <c r="E4" s="74">
        <v>5</v>
      </c>
      <c r="F4" s="75" t="s">
        <v>86</v>
      </c>
      <c r="G4" s="75" t="s">
        <v>87</v>
      </c>
      <c r="H4" s="76">
        <v>5</v>
      </c>
      <c r="I4" s="76"/>
      <c r="J4" s="110"/>
      <c r="K4" s="110"/>
      <c r="L4" s="110"/>
      <c r="M4" s="110"/>
      <c r="N4" s="111"/>
      <c r="O4" s="63"/>
      <c r="T4" s="64"/>
      <c r="U4" s="65"/>
      <c r="V4" s="65"/>
      <c r="W4" s="65"/>
    </row>
    <row r="5" s="34" customFormat="1" ht="134.25" spans="1:23">
      <c r="A5" s="77"/>
      <c r="B5" s="74"/>
      <c r="C5" s="78"/>
      <c r="D5" s="72" t="s">
        <v>88</v>
      </c>
      <c r="E5" s="74">
        <v>7</v>
      </c>
      <c r="F5" s="75" t="s">
        <v>89</v>
      </c>
      <c r="G5" s="75" t="s">
        <v>90</v>
      </c>
      <c r="H5" s="79">
        <v>7</v>
      </c>
      <c r="I5" s="83"/>
      <c r="J5" s="110"/>
      <c r="K5" s="110"/>
      <c r="L5" s="110"/>
      <c r="M5" s="110"/>
      <c r="N5" s="111"/>
      <c r="O5" s="63"/>
      <c r="T5" s="64"/>
      <c r="U5" s="65"/>
      <c r="V5" s="65"/>
      <c r="W5" s="65"/>
    </row>
    <row r="6" s="34" customFormat="1" ht="147" spans="1:23">
      <c r="A6" s="77"/>
      <c r="B6" s="72" t="s">
        <v>91</v>
      </c>
      <c r="C6" s="73">
        <v>13</v>
      </c>
      <c r="D6" s="72" t="s">
        <v>92</v>
      </c>
      <c r="E6" s="74">
        <v>3</v>
      </c>
      <c r="F6" s="75" t="s">
        <v>93</v>
      </c>
      <c r="G6" s="75" t="s">
        <v>94</v>
      </c>
      <c r="H6" s="79">
        <v>3</v>
      </c>
      <c r="I6" s="112"/>
      <c r="J6" s="106" t="s">
        <v>95</v>
      </c>
      <c r="K6" s="107" t="s">
        <v>63</v>
      </c>
      <c r="L6" s="105" t="s">
        <v>96</v>
      </c>
      <c r="M6" s="113" t="s">
        <v>63</v>
      </c>
      <c r="N6" s="114" t="e">
        <f>K6/M6</f>
        <v>#VALUE!</v>
      </c>
      <c r="O6" s="63"/>
      <c r="T6" s="64"/>
      <c r="U6" s="65"/>
      <c r="V6" s="65"/>
      <c r="W6" s="65"/>
    </row>
    <row r="7" s="34" customFormat="1" ht="107.25" spans="1:23">
      <c r="A7" s="77"/>
      <c r="B7" s="74"/>
      <c r="C7" s="80"/>
      <c r="D7" s="74" t="s">
        <v>97</v>
      </c>
      <c r="E7" s="74">
        <v>5</v>
      </c>
      <c r="F7" s="81" t="s">
        <v>98</v>
      </c>
      <c r="G7" s="81" t="s">
        <v>99</v>
      </c>
      <c r="H7" s="79">
        <v>5</v>
      </c>
      <c r="I7" s="79"/>
      <c r="J7" s="105" t="s">
        <v>100</v>
      </c>
      <c r="K7" s="113"/>
      <c r="L7" s="105" t="s">
        <v>101</v>
      </c>
      <c r="M7" s="113"/>
      <c r="N7" s="115" t="e">
        <f>(M7-K7)/K7</f>
        <v>#DIV/0!</v>
      </c>
      <c r="O7" s="63"/>
      <c r="T7" s="64"/>
      <c r="U7" s="65"/>
      <c r="V7" s="65"/>
      <c r="W7" s="65"/>
    </row>
    <row r="8" s="34" customFormat="1" ht="147" spans="1:23">
      <c r="A8" s="77"/>
      <c r="B8" s="74"/>
      <c r="C8" s="78"/>
      <c r="D8" s="72" t="s">
        <v>102</v>
      </c>
      <c r="E8" s="74">
        <v>5</v>
      </c>
      <c r="F8" s="75" t="s">
        <v>103</v>
      </c>
      <c r="G8" s="75" t="s">
        <v>104</v>
      </c>
      <c r="H8" s="76">
        <v>5</v>
      </c>
      <c r="I8" s="116"/>
      <c r="J8" s="105"/>
      <c r="K8" s="113"/>
      <c r="L8" s="105"/>
      <c r="M8" s="113"/>
      <c r="N8" s="115"/>
      <c r="O8" s="63"/>
      <c r="T8" s="64"/>
      <c r="U8" s="65"/>
      <c r="V8" s="65"/>
      <c r="W8" s="65"/>
    </row>
    <row r="9" s="34" customFormat="1" ht="63" spans="1:23">
      <c r="A9" s="71" t="s">
        <v>105</v>
      </c>
      <c r="B9" s="72" t="s">
        <v>106</v>
      </c>
      <c r="C9" s="74">
        <v>16</v>
      </c>
      <c r="D9" s="72" t="s">
        <v>107</v>
      </c>
      <c r="E9" s="74">
        <v>4</v>
      </c>
      <c r="F9" s="75" t="s">
        <v>108</v>
      </c>
      <c r="G9" s="75" t="s">
        <v>109</v>
      </c>
      <c r="H9" s="76">
        <v>2</v>
      </c>
      <c r="I9" s="117" t="s">
        <v>110</v>
      </c>
      <c r="J9" s="105" t="s">
        <v>111</v>
      </c>
      <c r="K9" s="118"/>
      <c r="L9" s="105" t="s">
        <v>112</v>
      </c>
      <c r="M9" s="113"/>
      <c r="N9" s="105" t="s">
        <v>113</v>
      </c>
      <c r="O9" s="113" t="e">
        <f>K9+M9+M10</f>
        <v>#VALUE!</v>
      </c>
      <c r="T9" s="64"/>
      <c r="U9" s="65"/>
      <c r="V9" s="65"/>
      <c r="W9" s="65"/>
    </row>
    <row r="10" s="34" customFormat="1" ht="117" spans="1:23">
      <c r="A10" s="77"/>
      <c r="B10" s="74"/>
      <c r="C10" s="74"/>
      <c r="D10" s="72" t="s">
        <v>114</v>
      </c>
      <c r="E10" s="74">
        <v>2</v>
      </c>
      <c r="F10" s="75" t="s">
        <v>115</v>
      </c>
      <c r="G10" s="75" t="s">
        <v>116</v>
      </c>
      <c r="H10" s="76">
        <v>2</v>
      </c>
      <c r="I10" s="119"/>
      <c r="J10" s="105" t="s">
        <v>117</v>
      </c>
      <c r="K10" s="118"/>
      <c r="L10" s="105" t="s">
        <v>118</v>
      </c>
      <c r="M10" s="113" t="s">
        <v>63</v>
      </c>
      <c r="N10" s="105" t="s">
        <v>119</v>
      </c>
      <c r="O10" s="120" t="e">
        <f>(K9+M9+M10-K10)/(K9+M9+M10)</f>
        <v>#VALUE!</v>
      </c>
      <c r="T10" s="64"/>
      <c r="U10" s="65"/>
      <c r="V10" s="65"/>
      <c r="W10" s="65"/>
    </row>
    <row r="11" s="34" customFormat="1" ht="90" spans="1:23">
      <c r="A11" s="77"/>
      <c r="B11" s="74"/>
      <c r="C11" s="74"/>
      <c r="D11" s="82" t="s">
        <v>120</v>
      </c>
      <c r="E11" s="79">
        <v>2</v>
      </c>
      <c r="F11" s="83" t="s">
        <v>121</v>
      </c>
      <c r="G11" s="83" t="s">
        <v>122</v>
      </c>
      <c r="H11" s="76">
        <v>1</v>
      </c>
      <c r="I11" s="119" t="s">
        <v>110</v>
      </c>
      <c r="J11" s="105"/>
      <c r="K11" s="63"/>
      <c r="L11" s="63"/>
      <c r="M11" s="63"/>
      <c r="N11" s="105" t="s">
        <v>123</v>
      </c>
      <c r="O11" s="120" t="e">
        <f>K10/O9</f>
        <v>#VALUE!</v>
      </c>
      <c r="T11" s="64"/>
      <c r="U11" s="65"/>
      <c r="V11" s="65"/>
      <c r="W11" s="65"/>
    </row>
    <row r="12" s="34" customFormat="1" ht="61.5" spans="1:23">
      <c r="A12" s="77"/>
      <c r="B12" s="74"/>
      <c r="C12" s="74"/>
      <c r="D12" s="72" t="s">
        <v>124</v>
      </c>
      <c r="E12" s="74">
        <v>3</v>
      </c>
      <c r="F12" s="75" t="s">
        <v>125</v>
      </c>
      <c r="G12" s="75" t="s">
        <v>126</v>
      </c>
      <c r="H12" s="76">
        <v>3</v>
      </c>
      <c r="I12" s="119"/>
      <c r="J12" s="105" t="s">
        <v>127</v>
      </c>
      <c r="K12" s="113"/>
      <c r="L12" s="105" t="s">
        <v>128</v>
      </c>
      <c r="M12" s="113"/>
      <c r="N12" s="120" t="e">
        <f t="shared" ref="N12:N14" si="0">K12/M12</f>
        <v>#DIV/0!</v>
      </c>
      <c r="O12" s="63"/>
      <c r="T12" s="64"/>
      <c r="U12" s="65"/>
      <c r="V12" s="65"/>
      <c r="W12" s="65"/>
    </row>
    <row r="13" s="34" customFormat="1" ht="61.5" spans="1:23">
      <c r="A13" s="77"/>
      <c r="B13" s="74"/>
      <c r="C13" s="74"/>
      <c r="D13" s="74" t="s">
        <v>129</v>
      </c>
      <c r="E13" s="74">
        <v>3</v>
      </c>
      <c r="F13" s="81" t="s">
        <v>130</v>
      </c>
      <c r="G13" s="81" t="s">
        <v>131</v>
      </c>
      <c r="H13" s="76">
        <v>3</v>
      </c>
      <c r="I13" s="119"/>
      <c r="J13" s="105" t="s">
        <v>132</v>
      </c>
      <c r="K13" s="113"/>
      <c r="L13" s="105" t="s">
        <v>133</v>
      </c>
      <c r="M13" s="113"/>
      <c r="N13" s="120" t="e">
        <f t="shared" si="0"/>
        <v>#DIV/0!</v>
      </c>
      <c r="O13" s="63"/>
      <c r="T13" s="64"/>
      <c r="U13" s="65"/>
      <c r="V13" s="65"/>
      <c r="W13" s="65"/>
    </row>
    <row r="14" s="59" customFormat="1" ht="105.75" spans="1:23">
      <c r="A14" s="84"/>
      <c r="B14" s="85"/>
      <c r="C14" s="85"/>
      <c r="D14" s="72" t="s">
        <v>134</v>
      </c>
      <c r="E14" s="74">
        <v>2</v>
      </c>
      <c r="F14" s="75" t="s">
        <v>135</v>
      </c>
      <c r="G14" s="75" t="s">
        <v>136</v>
      </c>
      <c r="H14" s="76">
        <v>1</v>
      </c>
      <c r="I14" s="82" t="s">
        <v>137</v>
      </c>
      <c r="J14" s="121" t="s">
        <v>138</v>
      </c>
      <c r="K14" s="122"/>
      <c r="L14" s="121" t="s">
        <v>139</v>
      </c>
      <c r="M14" s="122"/>
      <c r="N14" s="123" t="e">
        <f t="shared" si="0"/>
        <v>#DIV/0!</v>
      </c>
      <c r="O14" s="124" t="s">
        <v>63</v>
      </c>
      <c r="T14" s="133" t="s">
        <v>63</v>
      </c>
      <c r="U14" s="133" t="s">
        <v>63</v>
      </c>
      <c r="V14" s="134"/>
      <c r="W14" s="134"/>
    </row>
    <row r="15" s="34" customFormat="1" ht="117" spans="1:23">
      <c r="A15" s="86" t="s">
        <v>105</v>
      </c>
      <c r="B15" s="87" t="s">
        <v>140</v>
      </c>
      <c r="C15" s="80">
        <v>9</v>
      </c>
      <c r="D15" s="72" t="s">
        <v>141</v>
      </c>
      <c r="E15" s="74">
        <v>2</v>
      </c>
      <c r="F15" s="75" t="s">
        <v>142</v>
      </c>
      <c r="G15" s="75" t="s">
        <v>143</v>
      </c>
      <c r="H15" s="76">
        <v>2</v>
      </c>
      <c r="I15" s="125"/>
      <c r="J15" s="105" t="s">
        <v>144</v>
      </c>
      <c r="K15" s="105" t="s">
        <v>145</v>
      </c>
      <c r="L15" s="63"/>
      <c r="M15" s="63"/>
      <c r="N15" s="63"/>
      <c r="O15" s="63"/>
      <c r="T15" s="64"/>
      <c r="U15" s="65"/>
      <c r="V15" s="65"/>
      <c r="W15" s="65"/>
    </row>
    <row r="16" s="59" customFormat="1" ht="162.75" spans="1:23">
      <c r="A16" s="88"/>
      <c r="B16" s="85"/>
      <c r="C16" s="89"/>
      <c r="D16" s="72" t="s">
        <v>146</v>
      </c>
      <c r="E16" s="74">
        <v>5</v>
      </c>
      <c r="F16" s="75" t="s">
        <v>147</v>
      </c>
      <c r="G16" s="75" t="s">
        <v>148</v>
      </c>
      <c r="H16" s="76">
        <v>5</v>
      </c>
      <c r="I16" s="125"/>
      <c r="J16" s="121" t="s">
        <v>149</v>
      </c>
      <c r="K16" s="126"/>
      <c r="L16" s="126"/>
      <c r="M16" s="126"/>
      <c r="N16" s="126"/>
      <c r="O16" s="126"/>
      <c r="T16" s="133" t="s">
        <v>63</v>
      </c>
      <c r="U16" s="133"/>
      <c r="V16" s="133" t="s">
        <v>63</v>
      </c>
      <c r="W16" s="134"/>
    </row>
    <row r="17" s="34" customFormat="1" ht="105.75" spans="1:23">
      <c r="A17" s="90"/>
      <c r="B17" s="74"/>
      <c r="C17" s="78"/>
      <c r="D17" s="72" t="s">
        <v>150</v>
      </c>
      <c r="E17" s="74">
        <v>2</v>
      </c>
      <c r="F17" s="75" t="s">
        <v>151</v>
      </c>
      <c r="G17" s="75" t="s">
        <v>152</v>
      </c>
      <c r="H17" s="76">
        <v>2</v>
      </c>
      <c r="I17" s="125"/>
      <c r="J17" s="105" t="s">
        <v>153</v>
      </c>
      <c r="K17" s="63"/>
      <c r="L17" s="63"/>
      <c r="M17" s="63"/>
      <c r="N17" s="63"/>
      <c r="O17" s="63"/>
      <c r="T17" s="64"/>
      <c r="U17" s="65"/>
      <c r="V17" s="65"/>
      <c r="W17" s="65"/>
    </row>
    <row r="18" s="34" customFormat="1" ht="74.25" spans="1:23">
      <c r="A18" s="90"/>
      <c r="B18" s="72" t="s">
        <v>154</v>
      </c>
      <c r="C18" s="73">
        <v>3</v>
      </c>
      <c r="D18" s="72" t="s">
        <v>141</v>
      </c>
      <c r="E18" s="74">
        <v>1</v>
      </c>
      <c r="F18" s="75" t="s">
        <v>155</v>
      </c>
      <c r="G18" s="75" t="s">
        <v>156</v>
      </c>
      <c r="H18" s="76">
        <v>1</v>
      </c>
      <c r="I18" s="127"/>
      <c r="J18" s="105" t="s">
        <v>157</v>
      </c>
      <c r="K18" s="63"/>
      <c r="L18" s="63"/>
      <c r="M18" s="63"/>
      <c r="N18" s="63"/>
      <c r="O18" s="63"/>
      <c r="T18" s="64"/>
      <c r="U18" s="65"/>
      <c r="V18" s="65"/>
      <c r="W18" s="65"/>
    </row>
    <row r="19" s="34" customFormat="1" ht="60" spans="1:23">
      <c r="A19" s="90"/>
      <c r="B19" s="74"/>
      <c r="C19" s="80"/>
      <c r="D19" s="72" t="s">
        <v>158</v>
      </c>
      <c r="E19" s="74">
        <v>1</v>
      </c>
      <c r="F19" s="75" t="s">
        <v>159</v>
      </c>
      <c r="G19" s="75" t="s">
        <v>160</v>
      </c>
      <c r="H19" s="76">
        <v>1</v>
      </c>
      <c r="I19" s="128"/>
      <c r="J19" s="63"/>
      <c r="K19" s="63"/>
      <c r="L19" s="63"/>
      <c r="M19" s="63"/>
      <c r="N19" s="63"/>
      <c r="O19" s="63"/>
      <c r="T19" s="64"/>
      <c r="U19" s="65"/>
      <c r="V19" s="65"/>
      <c r="W19" s="65"/>
    </row>
    <row r="20" s="34" customFormat="1" ht="105.75" spans="1:23">
      <c r="A20" s="91"/>
      <c r="B20" s="74"/>
      <c r="C20" s="78"/>
      <c r="D20" s="72" t="s">
        <v>161</v>
      </c>
      <c r="E20" s="74">
        <v>1</v>
      </c>
      <c r="F20" s="75" t="s">
        <v>162</v>
      </c>
      <c r="G20" s="75" t="s">
        <v>163</v>
      </c>
      <c r="H20" s="76">
        <v>1</v>
      </c>
      <c r="I20" s="79"/>
      <c r="J20" s="129" t="s">
        <v>63</v>
      </c>
      <c r="K20" s="63" t="s">
        <v>63</v>
      </c>
      <c r="L20" s="63"/>
      <c r="M20" s="63"/>
      <c r="N20" s="63"/>
      <c r="O20" s="63"/>
      <c r="T20" s="64"/>
      <c r="U20" s="65"/>
      <c r="V20" s="65"/>
      <c r="W20" s="65"/>
    </row>
    <row r="21" s="34" customFormat="1" ht="147" spans="1:23">
      <c r="A21" s="71" t="s">
        <v>164</v>
      </c>
      <c r="B21" s="72" t="s">
        <v>165</v>
      </c>
      <c r="C21" s="73">
        <f>E21+E22+E23+E24</f>
        <v>20</v>
      </c>
      <c r="D21" s="82" t="s">
        <v>166</v>
      </c>
      <c r="E21" s="79">
        <v>5</v>
      </c>
      <c r="F21" s="92" t="s">
        <v>167</v>
      </c>
      <c r="G21" s="93" t="s">
        <v>168</v>
      </c>
      <c r="H21" s="76">
        <v>5</v>
      </c>
      <c r="I21" s="79"/>
      <c r="J21" s="63" t="s">
        <v>63</v>
      </c>
      <c r="K21" s="63"/>
      <c r="L21" s="63"/>
      <c r="M21" s="63"/>
      <c r="N21" s="63"/>
      <c r="O21" s="63"/>
      <c r="T21" s="64"/>
      <c r="U21" s="65"/>
      <c r="V21" s="65"/>
      <c r="W21" s="65"/>
    </row>
    <row r="22" s="59" customFormat="1" ht="88.5" spans="1:23">
      <c r="A22" s="84"/>
      <c r="B22" s="85"/>
      <c r="C22" s="89"/>
      <c r="D22" s="82" t="s">
        <v>169</v>
      </c>
      <c r="E22" s="79">
        <v>5</v>
      </c>
      <c r="F22" s="92" t="s">
        <v>170</v>
      </c>
      <c r="G22" s="93" t="s">
        <v>171</v>
      </c>
      <c r="H22" s="76">
        <v>5</v>
      </c>
      <c r="I22" s="83"/>
      <c r="J22" s="126"/>
      <c r="K22" s="126"/>
      <c r="L22" s="126"/>
      <c r="M22" s="126"/>
      <c r="N22" s="126"/>
      <c r="O22" s="126"/>
      <c r="T22" s="133" t="s">
        <v>63</v>
      </c>
      <c r="U22" s="133"/>
      <c r="V22" s="133" t="s">
        <v>63</v>
      </c>
      <c r="W22" s="134"/>
    </row>
    <row r="23" s="59" customFormat="1" ht="102.75" spans="1:23">
      <c r="A23" s="84"/>
      <c r="B23" s="85"/>
      <c r="C23" s="89"/>
      <c r="D23" s="82" t="s">
        <v>172</v>
      </c>
      <c r="E23" s="79">
        <v>5</v>
      </c>
      <c r="F23" s="92" t="s">
        <v>173</v>
      </c>
      <c r="G23" s="83" t="s">
        <v>174</v>
      </c>
      <c r="H23" s="76">
        <v>5</v>
      </c>
      <c r="I23" s="82"/>
      <c r="J23" s="126"/>
      <c r="K23" s="126"/>
      <c r="L23" s="126"/>
      <c r="M23" s="126"/>
      <c r="N23" s="126"/>
      <c r="O23" s="126"/>
      <c r="T23" s="133" t="s">
        <v>63</v>
      </c>
      <c r="U23" s="133"/>
      <c r="V23" s="133" t="s">
        <v>63</v>
      </c>
      <c r="W23" s="134"/>
    </row>
    <row r="24" s="34" customFormat="1" ht="90" spans="1:23">
      <c r="A24" s="77"/>
      <c r="B24" s="74"/>
      <c r="C24" s="78"/>
      <c r="D24" s="72" t="s">
        <v>175</v>
      </c>
      <c r="E24" s="74">
        <v>5</v>
      </c>
      <c r="F24" s="75" t="s">
        <v>176</v>
      </c>
      <c r="G24" s="75" t="s">
        <v>177</v>
      </c>
      <c r="H24" s="76">
        <v>5</v>
      </c>
      <c r="I24" s="79"/>
      <c r="J24" s="63"/>
      <c r="K24" s="63"/>
      <c r="L24" s="63"/>
      <c r="M24" s="63"/>
      <c r="N24" s="63"/>
      <c r="O24" s="63"/>
      <c r="T24" s="64"/>
      <c r="U24" s="65"/>
      <c r="V24" s="65"/>
      <c r="W24" s="65"/>
    </row>
    <row r="25" s="34" customFormat="1" ht="28.5" spans="1:23">
      <c r="A25" s="71" t="s">
        <v>178</v>
      </c>
      <c r="B25" s="72" t="s">
        <v>179</v>
      </c>
      <c r="C25" s="73">
        <f>E25+E26+E27+E28+E29</f>
        <v>27</v>
      </c>
      <c r="D25" s="94" t="s">
        <v>180</v>
      </c>
      <c r="E25" s="74">
        <v>2</v>
      </c>
      <c r="F25" s="75" t="s">
        <v>181</v>
      </c>
      <c r="G25" s="95" t="s">
        <v>182</v>
      </c>
      <c r="H25" s="76">
        <v>2</v>
      </c>
      <c r="I25" s="82"/>
      <c r="J25" s="63"/>
      <c r="K25" s="63"/>
      <c r="L25" s="63"/>
      <c r="M25" s="63"/>
      <c r="N25" s="63"/>
      <c r="O25" s="63"/>
      <c r="T25" s="64"/>
      <c r="U25" s="65"/>
      <c r="V25" s="65"/>
      <c r="W25" s="65"/>
    </row>
    <row r="26" s="59" customFormat="1" ht="60" spans="1:23">
      <c r="A26" s="84"/>
      <c r="B26" s="85"/>
      <c r="C26" s="89"/>
      <c r="D26" s="96"/>
      <c r="E26" s="74">
        <v>12</v>
      </c>
      <c r="F26" s="75" t="s">
        <v>183</v>
      </c>
      <c r="G26" s="95" t="s">
        <v>184</v>
      </c>
      <c r="H26" s="76">
        <v>12</v>
      </c>
      <c r="I26" s="83"/>
      <c r="J26" s="126"/>
      <c r="K26" s="126"/>
      <c r="L26" s="126"/>
      <c r="M26" s="126"/>
      <c r="N26" s="126"/>
      <c r="O26" s="126"/>
      <c r="T26" s="133" t="s">
        <v>63</v>
      </c>
      <c r="U26" s="133" t="s">
        <v>63</v>
      </c>
      <c r="V26" s="133"/>
      <c r="W26" s="134"/>
    </row>
    <row r="27" s="59" customFormat="1" ht="90" spans="1:23">
      <c r="A27" s="84"/>
      <c r="B27" s="85"/>
      <c r="C27" s="89"/>
      <c r="D27" s="72" t="s">
        <v>185</v>
      </c>
      <c r="E27" s="74">
        <v>3</v>
      </c>
      <c r="F27" s="95" t="s">
        <v>186</v>
      </c>
      <c r="G27" s="95" t="s">
        <v>184</v>
      </c>
      <c r="H27" s="76">
        <v>3</v>
      </c>
      <c r="I27" s="79"/>
      <c r="J27" s="126"/>
      <c r="K27" s="126"/>
      <c r="L27" s="126"/>
      <c r="M27" s="126"/>
      <c r="N27" s="126"/>
      <c r="O27" s="126"/>
      <c r="T27" s="133" t="s">
        <v>63</v>
      </c>
      <c r="U27" s="133" t="s">
        <v>63</v>
      </c>
      <c r="V27" s="134"/>
      <c r="W27" s="134"/>
    </row>
    <row r="28" s="34" customFormat="1" ht="42.75" spans="1:23">
      <c r="A28" s="77"/>
      <c r="B28" s="74"/>
      <c r="C28" s="80"/>
      <c r="D28" s="72" t="s">
        <v>187</v>
      </c>
      <c r="E28" s="74">
        <v>5</v>
      </c>
      <c r="F28" s="75" t="s">
        <v>188</v>
      </c>
      <c r="G28" s="75" t="s">
        <v>189</v>
      </c>
      <c r="H28" s="76">
        <v>5</v>
      </c>
      <c r="I28" s="82"/>
      <c r="J28" s="63"/>
      <c r="K28" s="63"/>
      <c r="L28" s="63"/>
      <c r="M28" s="63"/>
      <c r="N28" s="63"/>
      <c r="O28" s="110"/>
      <c r="T28" s="64"/>
      <c r="U28" s="65"/>
      <c r="V28" s="65"/>
      <c r="W28" s="65"/>
    </row>
    <row r="29" s="34" customFormat="1" ht="87" spans="1:23">
      <c r="A29" s="77"/>
      <c r="B29" s="74"/>
      <c r="C29" s="78"/>
      <c r="D29" s="72" t="s">
        <v>190</v>
      </c>
      <c r="E29" s="74">
        <v>5</v>
      </c>
      <c r="F29" s="75" t="s">
        <v>191</v>
      </c>
      <c r="G29" s="81" t="s">
        <v>192</v>
      </c>
      <c r="H29" s="76">
        <v>5</v>
      </c>
      <c r="I29" s="82"/>
      <c r="J29" s="63"/>
      <c r="K29" s="63"/>
      <c r="L29" s="63"/>
      <c r="M29" s="63"/>
      <c r="N29" s="63"/>
      <c r="O29" s="63"/>
      <c r="T29" s="64"/>
      <c r="U29" s="65"/>
      <c r="V29" s="65"/>
      <c r="W29" s="65"/>
    </row>
    <row r="30" s="60" customFormat="1" spans="1:23">
      <c r="A30" s="97" t="s">
        <v>193</v>
      </c>
      <c r="B30" s="98"/>
      <c r="C30" s="99">
        <f t="shared" ref="C30:H30" si="1">SUM(C4:C29)</f>
        <v>100</v>
      </c>
      <c r="D30" s="99"/>
      <c r="E30" s="100">
        <f t="shared" si="1"/>
        <v>100</v>
      </c>
      <c r="F30" s="99"/>
      <c r="G30" s="101"/>
      <c r="H30" s="102">
        <f t="shared" si="1"/>
        <v>96</v>
      </c>
      <c r="I30" s="130"/>
      <c r="J30" s="63"/>
      <c r="K30" s="63"/>
      <c r="L30" s="63"/>
      <c r="M30" s="63"/>
      <c r="N30" s="63"/>
      <c r="O30" s="63"/>
      <c r="P30" s="34"/>
      <c r="Q30" s="34"/>
      <c r="R30" s="34"/>
      <c r="T30" s="132"/>
      <c r="U30" s="58"/>
      <c r="V30" s="58"/>
      <c r="W30" s="58"/>
    </row>
    <row r="31" s="34" customFormat="1" spans="1:23">
      <c r="A31" s="61"/>
      <c r="G31" s="62"/>
      <c r="H31" s="34" t="s">
        <v>63</v>
      </c>
      <c r="J31" s="106"/>
      <c r="K31" s="107"/>
      <c r="L31" s="106"/>
      <c r="M31" s="107"/>
      <c r="N31" s="106"/>
      <c r="O31" s="63"/>
      <c r="T31" s="64"/>
      <c r="U31" s="65"/>
      <c r="V31" s="65"/>
      <c r="W31" s="65"/>
    </row>
    <row r="32" s="34" customFormat="1" spans="1:23">
      <c r="A32" s="61"/>
      <c r="G32" s="62"/>
      <c r="J32" s="63"/>
      <c r="K32" s="63"/>
      <c r="L32" s="63"/>
      <c r="M32" s="63"/>
      <c r="N32" s="63"/>
      <c r="O32" s="63"/>
      <c r="P32" s="60"/>
      <c r="Q32" s="60"/>
      <c r="R32" s="60"/>
      <c r="T32" s="64"/>
      <c r="U32" s="65"/>
      <c r="V32" s="65"/>
      <c r="W32" s="65"/>
    </row>
    <row r="33" s="34" customFormat="1" spans="1:23">
      <c r="A33" s="61"/>
      <c r="G33" s="62"/>
      <c r="J33" s="63"/>
      <c r="K33" s="63"/>
      <c r="L33" s="63"/>
      <c r="M33" s="63"/>
      <c r="N33" s="63"/>
      <c r="O33" s="63"/>
      <c r="T33" s="64"/>
      <c r="U33" s="65"/>
      <c r="V33" s="65"/>
      <c r="W33" s="65"/>
    </row>
    <row r="34" s="34" customFormat="1" spans="1:23">
      <c r="A34" s="61"/>
      <c r="G34" s="62"/>
      <c r="J34" s="63"/>
      <c r="K34" s="63"/>
      <c r="L34" s="63"/>
      <c r="M34" s="63"/>
      <c r="N34" s="63"/>
      <c r="O34" s="63"/>
      <c r="T34" s="64"/>
      <c r="U34" s="65"/>
      <c r="V34" s="65"/>
      <c r="W34" s="65"/>
    </row>
    <row r="35" s="34" customFormat="1" spans="1:23">
      <c r="A35" s="61"/>
      <c r="G35" s="62"/>
      <c r="J35" s="63"/>
      <c r="K35" s="63"/>
      <c r="L35" s="63"/>
      <c r="M35" s="63"/>
      <c r="N35" s="63"/>
      <c r="O35" s="63"/>
      <c r="T35" s="64"/>
      <c r="U35" s="65"/>
      <c r="V35" s="65"/>
      <c r="W35" s="65"/>
    </row>
    <row r="36" s="34" customFormat="1" spans="1:23">
      <c r="A36" s="61"/>
      <c r="G36" s="62"/>
      <c r="J36" s="63"/>
      <c r="K36" s="63"/>
      <c r="L36" s="63"/>
      <c r="M36" s="63"/>
      <c r="N36" s="63"/>
      <c r="O36" s="63"/>
      <c r="T36" s="64"/>
      <c r="U36" s="65"/>
      <c r="V36" s="65"/>
      <c r="W36" s="65"/>
    </row>
    <row r="37" s="34" customFormat="1" spans="1:23">
      <c r="A37" s="61"/>
      <c r="G37" s="62"/>
      <c r="J37" s="63"/>
      <c r="K37" s="63"/>
      <c r="L37" s="63"/>
      <c r="M37" s="63"/>
      <c r="N37" s="63"/>
      <c r="O37" s="63"/>
      <c r="T37" s="64"/>
      <c r="U37" s="65"/>
      <c r="V37" s="65"/>
      <c r="W37" s="65"/>
    </row>
    <row r="38" s="34" customFormat="1" spans="1:23">
      <c r="A38" s="61"/>
      <c r="G38" s="62"/>
      <c r="J38" s="63"/>
      <c r="K38" s="63"/>
      <c r="L38" s="63"/>
      <c r="M38" s="63"/>
      <c r="N38" s="63"/>
      <c r="O38" s="63"/>
      <c r="T38" s="64"/>
      <c r="U38" s="65"/>
      <c r="V38" s="65"/>
      <c r="W38" s="65"/>
    </row>
    <row r="39" s="34" customFormat="1" spans="1:23">
      <c r="A39" s="61"/>
      <c r="G39" s="62"/>
      <c r="J39" s="63"/>
      <c r="K39" s="63"/>
      <c r="L39" s="63"/>
      <c r="M39" s="63"/>
      <c r="N39" s="63"/>
      <c r="O39" s="63"/>
      <c r="T39" s="64"/>
      <c r="U39" s="65"/>
      <c r="V39" s="65"/>
      <c r="W39" s="65"/>
    </row>
    <row r="40" s="34" customFormat="1" spans="1:23">
      <c r="A40" s="61"/>
      <c r="G40" s="62"/>
      <c r="J40" s="63"/>
      <c r="K40" s="63"/>
      <c r="L40" s="63"/>
      <c r="M40" s="63"/>
      <c r="N40" s="63"/>
      <c r="O40" s="63"/>
      <c r="T40" s="64"/>
      <c r="U40" s="65"/>
      <c r="V40" s="65"/>
      <c r="W40" s="65"/>
    </row>
    <row r="41" s="34" customFormat="1" spans="1:23">
      <c r="A41" s="61"/>
      <c r="G41" s="62"/>
      <c r="J41" s="63"/>
      <c r="K41" s="63"/>
      <c r="L41" s="63"/>
      <c r="M41" s="63"/>
      <c r="N41" s="63"/>
      <c r="O41" s="63"/>
      <c r="T41" s="64"/>
      <c r="U41" s="65"/>
      <c r="V41" s="65"/>
      <c r="W41" s="65"/>
    </row>
    <row r="42" s="34" customFormat="1" spans="1:23">
      <c r="A42" s="61"/>
      <c r="G42" s="62"/>
      <c r="J42" s="63"/>
      <c r="K42" s="63"/>
      <c r="L42" s="63"/>
      <c r="M42" s="63"/>
      <c r="N42" s="63"/>
      <c r="O42" s="63"/>
      <c r="T42" s="64"/>
      <c r="U42" s="65"/>
      <c r="V42" s="65"/>
      <c r="W42" s="65"/>
    </row>
    <row r="43" s="34" customFormat="1" spans="1:23">
      <c r="A43" s="61"/>
      <c r="G43" s="62"/>
      <c r="J43" s="63"/>
      <c r="K43" s="63"/>
      <c r="L43" s="63"/>
      <c r="M43" s="63"/>
      <c r="N43" s="63"/>
      <c r="O43" s="63"/>
      <c r="T43" s="64"/>
      <c r="U43" s="65"/>
      <c r="V43" s="65"/>
      <c r="W43" s="65"/>
    </row>
    <row r="44" s="34" customFormat="1" spans="1:23">
      <c r="A44" s="61"/>
      <c r="G44" s="62"/>
      <c r="J44" s="63"/>
      <c r="K44" s="63"/>
      <c r="L44" s="63"/>
      <c r="M44" s="63"/>
      <c r="N44" s="63"/>
      <c r="O44" s="63"/>
      <c r="T44" s="64"/>
      <c r="U44" s="65"/>
      <c r="V44" s="65"/>
      <c r="W44" s="65"/>
    </row>
    <row r="45" s="34" customFormat="1" spans="1:23">
      <c r="A45" s="61"/>
      <c r="G45" s="62"/>
      <c r="J45" s="63"/>
      <c r="K45" s="63"/>
      <c r="L45" s="63"/>
      <c r="M45" s="63"/>
      <c r="N45" s="63"/>
      <c r="O45" s="63"/>
      <c r="T45" s="64"/>
      <c r="U45" s="65"/>
      <c r="V45" s="65"/>
      <c r="W45" s="65"/>
    </row>
    <row r="46" s="34" customFormat="1" spans="1:23">
      <c r="A46" s="61"/>
      <c r="G46" s="62"/>
      <c r="J46" s="63"/>
      <c r="K46" s="63"/>
      <c r="L46" s="63"/>
      <c r="M46" s="63"/>
      <c r="N46" s="63"/>
      <c r="O46" s="63"/>
      <c r="T46" s="64"/>
      <c r="U46" s="65"/>
      <c r="V46" s="65"/>
      <c r="W46" s="65"/>
    </row>
    <row r="47" s="34" customFormat="1" spans="1:23">
      <c r="A47" s="61"/>
      <c r="G47" s="62"/>
      <c r="J47" s="63"/>
      <c r="K47" s="63"/>
      <c r="L47" s="63"/>
      <c r="M47" s="63"/>
      <c r="N47" s="63"/>
      <c r="O47" s="63"/>
      <c r="T47" s="64"/>
      <c r="U47" s="65"/>
      <c r="V47" s="65"/>
      <c r="W47" s="65"/>
    </row>
    <row r="48" s="34" customFormat="1" spans="1:23">
      <c r="A48" s="61"/>
      <c r="G48" s="62"/>
      <c r="J48" s="63"/>
      <c r="K48" s="63"/>
      <c r="L48" s="63"/>
      <c r="M48" s="63"/>
      <c r="N48" s="63"/>
      <c r="O48" s="63"/>
      <c r="T48" s="64"/>
      <c r="U48" s="65"/>
      <c r="V48" s="65"/>
      <c r="W48" s="65"/>
    </row>
    <row r="49" s="34" customFormat="1" spans="1:23">
      <c r="A49" s="61"/>
      <c r="G49" s="62"/>
      <c r="J49" s="63"/>
      <c r="K49" s="63"/>
      <c r="L49" s="63"/>
      <c r="M49" s="63"/>
      <c r="N49" s="63"/>
      <c r="O49" s="63"/>
      <c r="T49" s="64"/>
      <c r="U49" s="65"/>
      <c r="V49" s="65"/>
      <c r="W49" s="65"/>
    </row>
    <row r="50" s="34" customFormat="1" spans="1:23">
      <c r="A50" s="61"/>
      <c r="G50" s="62"/>
      <c r="J50" s="63"/>
      <c r="K50" s="63"/>
      <c r="L50" s="63"/>
      <c r="M50" s="63"/>
      <c r="N50" s="63"/>
      <c r="O50" s="63"/>
      <c r="T50" s="64"/>
      <c r="U50" s="65"/>
      <c r="V50" s="65"/>
      <c r="W50" s="65"/>
    </row>
    <row r="51" s="34" customFormat="1" ht="62.25" spans="1:23">
      <c r="A51" s="61"/>
      <c r="D51" s="52" t="s">
        <v>194</v>
      </c>
      <c r="E51" s="52">
        <v>2</v>
      </c>
      <c r="F51" s="103" t="s">
        <v>195</v>
      </c>
      <c r="G51" s="103" t="s">
        <v>196</v>
      </c>
      <c r="H51" s="104"/>
      <c r="I51" s="131"/>
      <c r="J51" s="63"/>
      <c r="K51" s="63"/>
      <c r="L51" s="63"/>
      <c r="M51" s="63"/>
      <c r="N51" s="63"/>
      <c r="O51" s="63"/>
      <c r="T51" s="64"/>
      <c r="U51" s="65"/>
      <c r="V51" s="65"/>
      <c r="W51" s="65"/>
    </row>
    <row r="52" s="34" customFormat="1" ht="62.25" spans="1:23">
      <c r="A52" s="61"/>
      <c r="D52" s="52" t="s">
        <v>197</v>
      </c>
      <c r="E52" s="52">
        <v>2</v>
      </c>
      <c r="F52" s="103" t="s">
        <v>198</v>
      </c>
      <c r="G52" s="103" t="s">
        <v>196</v>
      </c>
      <c r="H52" s="104"/>
      <c r="I52" s="115"/>
      <c r="J52" s="63"/>
      <c r="K52" s="63"/>
      <c r="L52" s="63"/>
      <c r="M52" s="63"/>
      <c r="N52" s="63"/>
      <c r="O52" s="63"/>
      <c r="T52" s="64"/>
      <c r="U52" s="65"/>
      <c r="V52" s="65"/>
      <c r="W52" s="65"/>
    </row>
    <row r="53" s="34" customFormat="1" ht="24" spans="1:23">
      <c r="A53" s="61"/>
      <c r="G53" s="62"/>
      <c r="J53" s="105" t="s">
        <v>127</v>
      </c>
      <c r="K53" s="113" t="s">
        <v>63</v>
      </c>
      <c r="L53" s="105" t="s">
        <v>128</v>
      </c>
      <c r="M53" s="113" t="s">
        <v>63</v>
      </c>
      <c r="N53" s="120" t="e">
        <f>K53/M53</f>
        <v>#VALUE!</v>
      </c>
      <c r="O53" s="63"/>
      <c r="T53" s="64"/>
      <c r="U53" s="65"/>
      <c r="V53" s="65"/>
      <c r="W53" s="65"/>
    </row>
    <row r="54" s="34" customFormat="1" ht="24" spans="1:23">
      <c r="A54" s="61"/>
      <c r="G54" s="62"/>
      <c r="J54" s="105" t="s">
        <v>132</v>
      </c>
      <c r="K54" s="113" t="s">
        <v>63</v>
      </c>
      <c r="L54" s="105" t="s">
        <v>133</v>
      </c>
      <c r="M54" s="113" t="s">
        <v>63</v>
      </c>
      <c r="N54" s="120" t="e">
        <f>K54/M54</f>
        <v>#VALUE!</v>
      </c>
      <c r="O54" s="63"/>
      <c r="T54" s="64"/>
      <c r="U54" s="65"/>
      <c r="V54" s="65"/>
      <c r="W54" s="65"/>
    </row>
  </sheetData>
  <mergeCells count="27">
    <mergeCell ref="A1:D1"/>
    <mergeCell ref="A2:I2"/>
    <mergeCell ref="T16:U16"/>
    <mergeCell ref="T22:U22"/>
    <mergeCell ref="T23:U23"/>
    <mergeCell ref="U26:V26"/>
    <mergeCell ref="A30:B30"/>
    <mergeCell ref="A4:A8"/>
    <mergeCell ref="A9:A14"/>
    <mergeCell ref="A15:A20"/>
    <mergeCell ref="A21:A24"/>
    <mergeCell ref="A25:A29"/>
    <mergeCell ref="B4:B5"/>
    <mergeCell ref="B6:B8"/>
    <mergeCell ref="B9:B14"/>
    <mergeCell ref="B15:B17"/>
    <mergeCell ref="B18:B20"/>
    <mergeCell ref="B21:B24"/>
    <mergeCell ref="B25:B29"/>
    <mergeCell ref="C4:C5"/>
    <mergeCell ref="C6:C8"/>
    <mergeCell ref="C9:C14"/>
    <mergeCell ref="C15:C17"/>
    <mergeCell ref="C18:C20"/>
    <mergeCell ref="C21:C24"/>
    <mergeCell ref="C25:C29"/>
    <mergeCell ref="D25:D26"/>
  </mergeCells>
  <printOptions horizontalCentered="1"/>
  <pageMargins left="0.751388888888889" right="0.751388888888889" top="1" bottom="1" header="0.5" footer="0.5"/>
  <pageSetup paperSize="9" scale="84" orientation="portrait" horizontalDpi="600"/>
  <headerFooter/>
  <colBreaks count="1" manualBreakCount="1">
    <brk id="9" max="29"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0"/>
  <sheetViews>
    <sheetView zoomScaleSheetLayoutView="60" workbookViewId="0">
      <pane ySplit="4" topLeftCell="A5" activePane="bottomLeft" state="frozen"/>
      <selection/>
      <selection pane="bottomLeft" activeCell="E16" sqref="E16"/>
    </sheetView>
  </sheetViews>
  <sheetFormatPr defaultColWidth="9" defaultRowHeight="15.75"/>
  <cols>
    <col min="1" max="1" width="5.875" style="32" customWidth="1"/>
    <col min="2" max="2" width="22.85" style="33" customWidth="1"/>
    <col min="3" max="3" width="15" style="34" customWidth="1"/>
    <col min="4" max="4" width="14.5" style="34" customWidth="1"/>
    <col min="5" max="5" width="15.6" style="34" customWidth="1"/>
    <col min="6" max="6" width="18.6" style="34" customWidth="1"/>
    <col min="7" max="7" width="28" style="33" customWidth="1"/>
    <col min="8" max="254" width="9" style="32"/>
    <col min="255" max="16384" width="9" style="35"/>
  </cols>
  <sheetData>
    <row r="1" spans="1:9">
      <c r="A1" s="36" t="s">
        <v>199</v>
      </c>
      <c r="B1" s="37"/>
      <c r="C1" s="38"/>
      <c r="D1" s="38"/>
      <c r="E1" s="38"/>
      <c r="F1" s="39"/>
      <c r="G1" s="39"/>
      <c r="H1" s="40"/>
      <c r="I1" s="40"/>
    </row>
    <row r="2" ht="22.5" spans="1:9">
      <c r="A2" s="41" t="s">
        <v>200</v>
      </c>
      <c r="B2" s="41"/>
      <c r="C2" s="41"/>
      <c r="D2" s="41"/>
      <c r="E2" s="41"/>
      <c r="F2" s="41"/>
      <c r="G2" s="41"/>
      <c r="H2" s="42"/>
      <c r="I2" s="42"/>
    </row>
    <row r="3" ht="20.25" spans="1:8">
      <c r="A3" s="43"/>
      <c r="B3" s="44"/>
      <c r="C3" s="45"/>
      <c r="D3" s="45"/>
      <c r="E3" s="45"/>
      <c r="F3" s="46"/>
      <c r="G3" s="47" t="s">
        <v>201</v>
      </c>
      <c r="H3" s="43"/>
    </row>
    <row r="4" s="30" customFormat="1" ht="15" spans="1:254">
      <c r="A4" s="48" t="s">
        <v>202</v>
      </c>
      <c r="B4" s="49" t="s">
        <v>203</v>
      </c>
      <c r="C4" s="50" t="s">
        <v>204</v>
      </c>
      <c r="D4" s="50" t="s">
        <v>205</v>
      </c>
      <c r="E4" s="50" t="s">
        <v>206</v>
      </c>
      <c r="F4" s="50" t="s">
        <v>207</v>
      </c>
      <c r="G4" s="49" t="s">
        <v>208</v>
      </c>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row>
    <row r="5" s="31" customFormat="1" ht="15" spans="1:7">
      <c r="A5" s="51">
        <v>1</v>
      </c>
      <c r="B5" s="52"/>
      <c r="C5" s="53"/>
      <c r="D5" s="53"/>
      <c r="E5" s="53"/>
      <c r="F5" s="51"/>
      <c r="G5" s="52"/>
    </row>
    <row r="6" s="31" customFormat="1" ht="15" spans="1:7">
      <c r="A6" s="51">
        <v>2</v>
      </c>
      <c r="B6" s="52"/>
      <c r="C6" s="53"/>
      <c r="D6" s="53"/>
      <c r="E6" s="53"/>
      <c r="F6" s="51"/>
      <c r="G6" s="54"/>
    </row>
    <row r="7" s="31" customFormat="1" ht="15" spans="1:7">
      <c r="A7" s="51">
        <v>3</v>
      </c>
      <c r="B7" s="52"/>
      <c r="C7" s="53"/>
      <c r="D7" s="53"/>
      <c r="E7" s="53"/>
      <c r="F7" s="51"/>
      <c r="G7" s="54"/>
    </row>
    <row r="8" s="31" customFormat="1" ht="15" spans="1:7">
      <c r="A8" s="51"/>
      <c r="B8" s="52"/>
      <c r="C8" s="53"/>
      <c r="D8" s="53"/>
      <c r="E8" s="53"/>
      <c r="F8" s="51"/>
      <c r="G8" s="54"/>
    </row>
    <row r="9" s="31" customFormat="1" ht="15" spans="1:7">
      <c r="A9" s="51"/>
      <c r="B9" s="52"/>
      <c r="C9" s="53"/>
      <c r="D9" s="53"/>
      <c r="E9" s="53"/>
      <c r="F9" s="51"/>
      <c r="G9" s="54"/>
    </row>
    <row r="10" s="31" customFormat="1" ht="15" spans="1:7">
      <c r="A10" s="51"/>
      <c r="B10" s="52"/>
      <c r="C10" s="53"/>
      <c r="D10" s="53"/>
      <c r="E10" s="53"/>
      <c r="F10" s="51"/>
      <c r="G10" s="54"/>
    </row>
    <row r="11" s="31" customFormat="1" ht="15" spans="1:7">
      <c r="A11" s="51"/>
      <c r="B11" s="52"/>
      <c r="C11" s="53"/>
      <c r="D11" s="53"/>
      <c r="E11" s="53"/>
      <c r="F11" s="51"/>
      <c r="G11" s="54"/>
    </row>
    <row r="12" s="31" customFormat="1" ht="15" spans="1:7">
      <c r="A12" s="51"/>
      <c r="B12" s="52"/>
      <c r="C12" s="53"/>
      <c r="D12" s="53"/>
      <c r="E12" s="53"/>
      <c r="F12" s="51"/>
      <c r="G12" s="54"/>
    </row>
    <row r="13" s="31" customFormat="1" ht="15" spans="1:7">
      <c r="A13" s="51"/>
      <c r="B13" s="52"/>
      <c r="C13" s="53"/>
      <c r="D13" s="53"/>
      <c r="E13" s="53"/>
      <c r="F13" s="51"/>
      <c r="G13" s="54"/>
    </row>
    <row r="14" s="31" customFormat="1" ht="15" spans="1:7">
      <c r="A14" s="51"/>
      <c r="B14" s="52"/>
      <c r="C14" s="53"/>
      <c r="D14" s="53"/>
      <c r="E14" s="53"/>
      <c r="F14" s="51"/>
      <c r="G14" s="54"/>
    </row>
    <row r="15" s="31" customFormat="1" ht="15" spans="1:7">
      <c r="A15" s="51"/>
      <c r="B15" s="52"/>
      <c r="C15" s="53"/>
      <c r="D15" s="53"/>
      <c r="E15" s="53"/>
      <c r="F15" s="51"/>
      <c r="G15" s="54"/>
    </row>
    <row r="16" s="31" customFormat="1" ht="15" spans="1:7">
      <c r="A16" s="51"/>
      <c r="B16" s="52"/>
      <c r="C16" s="53"/>
      <c r="D16" s="53"/>
      <c r="E16" s="53"/>
      <c r="F16" s="51"/>
      <c r="G16" s="54"/>
    </row>
    <row r="17" s="31" customFormat="1" ht="15" spans="1:7">
      <c r="A17" s="51"/>
      <c r="B17" s="52"/>
      <c r="C17" s="53"/>
      <c r="D17" s="53"/>
      <c r="E17" s="53"/>
      <c r="F17" s="51"/>
      <c r="G17" s="54"/>
    </row>
    <row r="18" s="31" customFormat="1" ht="15" spans="1:7">
      <c r="A18" s="51"/>
      <c r="B18" s="52"/>
      <c r="C18" s="53"/>
      <c r="D18" s="53"/>
      <c r="E18" s="53"/>
      <c r="F18" s="51"/>
      <c r="G18" s="54"/>
    </row>
    <row r="19" s="31" customFormat="1" ht="15" spans="1:7">
      <c r="A19" s="51"/>
      <c r="B19" s="52"/>
      <c r="C19" s="53"/>
      <c r="D19" s="53"/>
      <c r="E19" s="53"/>
      <c r="F19" s="51"/>
      <c r="G19" s="54"/>
    </row>
    <row r="20" s="31" customFormat="1" ht="15" spans="1:7">
      <c r="A20" s="51"/>
      <c r="B20" s="52"/>
      <c r="C20" s="53"/>
      <c r="D20" s="53"/>
      <c r="E20" s="53"/>
      <c r="F20" s="51"/>
      <c r="G20" s="54"/>
    </row>
    <row r="21" s="31" customFormat="1" ht="15" spans="1:7">
      <c r="A21" s="51"/>
      <c r="B21" s="52"/>
      <c r="C21" s="53"/>
      <c r="D21" s="53"/>
      <c r="E21" s="53"/>
      <c r="F21" s="51"/>
      <c r="G21" s="54"/>
    </row>
    <row r="22" s="31" customFormat="1" ht="15" spans="1:7">
      <c r="A22" s="51"/>
      <c r="B22" s="52"/>
      <c r="C22" s="53"/>
      <c r="D22" s="53"/>
      <c r="E22" s="53"/>
      <c r="F22" s="51"/>
      <c r="G22" s="54"/>
    </row>
    <row r="23" s="31" customFormat="1" ht="15" spans="1:7">
      <c r="A23" s="51"/>
      <c r="B23" s="52"/>
      <c r="C23" s="53"/>
      <c r="D23" s="53"/>
      <c r="E23" s="53"/>
      <c r="F23" s="51"/>
      <c r="G23" s="54"/>
    </row>
    <row r="24" s="31" customFormat="1" ht="15" spans="1:7">
      <c r="A24" s="51"/>
      <c r="B24" s="52"/>
      <c r="C24" s="53"/>
      <c r="D24" s="53"/>
      <c r="E24" s="53"/>
      <c r="F24" s="51"/>
      <c r="G24" s="54"/>
    </row>
    <row r="25" s="31" customFormat="1" ht="15" spans="1:7">
      <c r="A25" s="51"/>
      <c r="B25" s="52"/>
      <c r="C25" s="53"/>
      <c r="D25" s="53"/>
      <c r="E25" s="53"/>
      <c r="F25" s="51"/>
      <c r="G25" s="54"/>
    </row>
    <row r="26" s="31" customFormat="1" ht="15" spans="1:7">
      <c r="A26" s="51"/>
      <c r="B26" s="52"/>
      <c r="C26" s="53"/>
      <c r="D26" s="53"/>
      <c r="E26" s="53"/>
      <c r="F26" s="51"/>
      <c r="G26" s="54"/>
    </row>
    <row r="27" s="30" customFormat="1" ht="14.25" spans="1:7">
      <c r="A27" s="55" t="s">
        <v>209</v>
      </c>
      <c r="B27" s="56"/>
      <c r="C27" s="57">
        <f>SUM(C5:C7)</f>
        <v>0</v>
      </c>
      <c r="D27" s="57">
        <f>SUM(D5:D7)</f>
        <v>0</v>
      </c>
      <c r="E27" s="57">
        <f>SUM(E5:E7)</f>
        <v>0</v>
      </c>
      <c r="F27" s="55"/>
      <c r="G27" s="56"/>
    </row>
    <row r="30" spans="3:4">
      <c r="C30" s="34" t="s">
        <v>63</v>
      </c>
      <c r="D30" s="34" t="s">
        <v>63</v>
      </c>
    </row>
  </sheetData>
  <autoFilter ref="A4:IT30">
    <extLst/>
  </autoFilter>
  <mergeCells count="1">
    <mergeCell ref="A2:G2"/>
  </mergeCells>
  <pageMargins left="0.314583333333333" right="0.156944444444444" top="0.786805555555556" bottom="0.354166666666667" header="0.298611111111111" footer="0.298611111111111"/>
  <pageSetup paperSize="1" orientation="landscape" horizontalDpi="600" verticalDpi="192"/>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pane ySplit="4" topLeftCell="A5" activePane="bottomLeft" state="frozen"/>
      <selection/>
      <selection pane="bottomLeft" activeCell="D14" sqref="D14"/>
    </sheetView>
  </sheetViews>
  <sheetFormatPr defaultColWidth="9" defaultRowHeight="18" customHeight="1" outlineLevelCol="5"/>
  <cols>
    <col min="1" max="1" width="5.5" style="13" customWidth="1"/>
    <col min="2" max="2" width="43.875" style="13" customWidth="1"/>
    <col min="3" max="3" width="12.5" style="14" customWidth="1"/>
    <col min="4" max="4" width="18.875" style="14" customWidth="1"/>
    <col min="5" max="5" width="21.875" style="14" customWidth="1"/>
    <col min="6" max="6" width="20.375" style="14" customWidth="1"/>
    <col min="7" max="16384" width="9" style="13"/>
  </cols>
  <sheetData>
    <row r="1" customHeight="1" spans="1:1">
      <c r="A1" s="15" t="s">
        <v>210</v>
      </c>
    </row>
    <row r="2" s="13" customFormat="1" customHeight="1" spans="1:6">
      <c r="A2" s="16" t="s">
        <v>211</v>
      </c>
      <c r="B2" s="16"/>
      <c r="C2" s="17"/>
      <c r="D2" s="17"/>
      <c r="E2" s="17"/>
      <c r="F2" s="17"/>
    </row>
    <row r="3" s="13" customFormat="1" customHeight="1" spans="3:6">
      <c r="C3" s="14"/>
      <c r="D3" s="14"/>
      <c r="E3" s="14"/>
      <c r="F3" s="18" t="s">
        <v>212</v>
      </c>
    </row>
    <row r="4" s="13" customFormat="1" customHeight="1" spans="1:6">
      <c r="A4" s="19" t="s">
        <v>213</v>
      </c>
      <c r="B4" s="20" t="s">
        <v>214</v>
      </c>
      <c r="C4" s="21" t="s">
        <v>215</v>
      </c>
      <c r="D4" s="22" t="s">
        <v>216</v>
      </c>
      <c r="E4" s="21" t="s">
        <v>217</v>
      </c>
      <c r="F4" s="21" t="s">
        <v>218</v>
      </c>
    </row>
    <row r="5" s="13" customFormat="1" customHeight="1" spans="1:6">
      <c r="A5" s="23">
        <v>1</v>
      </c>
      <c r="B5" s="24" t="s">
        <v>219</v>
      </c>
      <c r="C5" s="25">
        <v>8467</v>
      </c>
      <c r="D5" s="25">
        <v>8467</v>
      </c>
      <c r="E5" s="25">
        <v>8467</v>
      </c>
      <c r="F5" s="25"/>
    </row>
    <row r="6" s="13" customFormat="1" customHeight="1" spans="1:6">
      <c r="A6" s="23">
        <v>2</v>
      </c>
      <c r="B6" s="24" t="s">
        <v>220</v>
      </c>
      <c r="C6" s="25">
        <v>11020</v>
      </c>
      <c r="D6" s="25">
        <v>11020</v>
      </c>
      <c r="E6" s="25">
        <v>11020</v>
      </c>
      <c r="F6" s="25"/>
    </row>
    <row r="7" s="13" customFormat="1" customHeight="1" spans="1:6">
      <c r="A7" s="23">
        <v>3</v>
      </c>
      <c r="B7" s="24" t="s">
        <v>221</v>
      </c>
      <c r="C7" s="25">
        <v>9144</v>
      </c>
      <c r="D7" s="25">
        <v>9144</v>
      </c>
      <c r="E7" s="25">
        <v>0</v>
      </c>
      <c r="F7" s="25"/>
    </row>
    <row r="8" s="13" customFormat="1" customHeight="1" spans="1:6">
      <c r="A8" s="23">
        <v>4</v>
      </c>
      <c r="B8" s="26" t="s">
        <v>222</v>
      </c>
      <c r="C8" s="25">
        <v>5000</v>
      </c>
      <c r="D8" s="25">
        <v>5000</v>
      </c>
      <c r="E8" s="25">
        <v>5000</v>
      </c>
      <c r="F8" s="25">
        <v>5000</v>
      </c>
    </row>
    <row r="9" s="13" customFormat="1" customHeight="1" spans="1:6">
      <c r="A9" s="23">
        <v>5</v>
      </c>
      <c r="B9" s="24" t="s">
        <v>223</v>
      </c>
      <c r="C9" s="25">
        <v>132620.22</v>
      </c>
      <c r="D9" s="25">
        <v>132620.22</v>
      </c>
      <c r="E9" s="25">
        <v>132620.22</v>
      </c>
      <c r="F9" s="25">
        <v>132620.22</v>
      </c>
    </row>
    <row r="10" s="13" customFormat="1" customHeight="1" spans="1:6">
      <c r="A10" s="23">
        <v>6</v>
      </c>
      <c r="B10" s="24" t="s">
        <v>224</v>
      </c>
      <c r="C10" s="25">
        <v>78412</v>
      </c>
      <c r="D10" s="25">
        <v>78412</v>
      </c>
      <c r="E10" s="25"/>
      <c r="F10" s="25"/>
    </row>
    <row r="11" s="13" customFormat="1" customHeight="1" spans="1:6">
      <c r="A11" s="23">
        <v>7</v>
      </c>
      <c r="B11" s="24" t="s">
        <v>225</v>
      </c>
      <c r="C11" s="25">
        <v>136400</v>
      </c>
      <c r="D11" s="25">
        <v>136400</v>
      </c>
      <c r="E11" s="25">
        <v>136400</v>
      </c>
      <c r="F11" s="25">
        <v>136400</v>
      </c>
    </row>
    <row r="12" s="13" customFormat="1" customHeight="1" spans="1:6">
      <c r="A12" s="23">
        <v>8</v>
      </c>
      <c r="B12" s="24" t="s">
        <v>226</v>
      </c>
      <c r="C12" s="25">
        <v>13600</v>
      </c>
      <c r="D12" s="25">
        <v>13600</v>
      </c>
      <c r="E12" s="25">
        <v>13600</v>
      </c>
      <c r="F12" s="25">
        <v>13600</v>
      </c>
    </row>
    <row r="13" s="13" customFormat="1" customHeight="1" spans="1:6">
      <c r="A13" s="23">
        <v>9</v>
      </c>
      <c r="B13" s="24" t="s">
        <v>227</v>
      </c>
      <c r="C13" s="25">
        <v>62000</v>
      </c>
      <c r="D13" s="25">
        <v>62000</v>
      </c>
      <c r="E13" s="25">
        <v>62000</v>
      </c>
      <c r="F13" s="25">
        <v>62000</v>
      </c>
    </row>
    <row r="14" s="13" customFormat="1" customHeight="1" spans="1:6">
      <c r="A14" s="23">
        <v>10</v>
      </c>
      <c r="B14" s="24" t="s">
        <v>228</v>
      </c>
      <c r="C14" s="25">
        <v>13845.5</v>
      </c>
      <c r="D14" s="25">
        <v>13845.5</v>
      </c>
      <c r="E14" s="25">
        <v>13845.45</v>
      </c>
      <c r="F14" s="25"/>
    </row>
    <row r="15" s="13" customFormat="1" customHeight="1" spans="1:6">
      <c r="A15" s="23">
        <v>11</v>
      </c>
      <c r="B15" s="26" t="s">
        <v>229</v>
      </c>
      <c r="C15" s="25">
        <v>14894.66</v>
      </c>
      <c r="D15" s="25">
        <v>14894.66</v>
      </c>
      <c r="E15" s="25">
        <v>14894.66</v>
      </c>
      <c r="F15" s="25"/>
    </row>
    <row r="16" s="13" customFormat="1" customHeight="1" spans="1:6">
      <c r="A16" s="23">
        <v>12</v>
      </c>
      <c r="B16" s="26" t="s">
        <v>230</v>
      </c>
      <c r="C16" s="25">
        <v>15000</v>
      </c>
      <c r="D16" s="25">
        <v>15000</v>
      </c>
      <c r="E16" s="25">
        <v>15000</v>
      </c>
      <c r="F16" s="25"/>
    </row>
    <row r="17" s="13" customFormat="1" customHeight="1" spans="1:6">
      <c r="A17" s="23">
        <v>13</v>
      </c>
      <c r="B17" s="24" t="s">
        <v>231</v>
      </c>
      <c r="C17" s="25">
        <v>4700</v>
      </c>
      <c r="D17" s="25">
        <v>4700</v>
      </c>
      <c r="E17" s="25">
        <v>0</v>
      </c>
      <c r="F17" s="25"/>
    </row>
    <row r="18" s="13" customFormat="1" customHeight="1" spans="1:6">
      <c r="A18" s="23">
        <v>14</v>
      </c>
      <c r="B18" s="26" t="s">
        <v>232</v>
      </c>
      <c r="C18" s="25">
        <v>150000</v>
      </c>
      <c r="D18" s="25">
        <v>150000</v>
      </c>
      <c r="E18" s="25">
        <v>0</v>
      </c>
      <c r="F18" s="25"/>
    </row>
    <row r="19" s="13" customFormat="1" customHeight="1" spans="1:6">
      <c r="A19" s="23">
        <v>15</v>
      </c>
      <c r="B19" s="26" t="s">
        <v>233</v>
      </c>
      <c r="C19" s="25">
        <v>100000</v>
      </c>
      <c r="D19" s="25">
        <v>100000</v>
      </c>
      <c r="E19" s="25">
        <v>10000</v>
      </c>
      <c r="F19" s="25"/>
    </row>
    <row r="20" s="13" customFormat="1" customHeight="1" spans="1:6">
      <c r="A20" s="23">
        <v>16</v>
      </c>
      <c r="B20" s="24" t="s">
        <v>234</v>
      </c>
      <c r="C20" s="25">
        <v>10000</v>
      </c>
      <c r="D20" s="25">
        <v>10000</v>
      </c>
      <c r="E20" s="25">
        <v>10000</v>
      </c>
      <c r="F20" s="25"/>
    </row>
    <row r="21" s="13" customFormat="1" customHeight="1" spans="1:6">
      <c r="A21" s="27"/>
      <c r="B21" s="20" t="s">
        <v>235</v>
      </c>
      <c r="C21" s="22">
        <f>SUM(C5:C20)</f>
        <v>765103.38</v>
      </c>
      <c r="D21" s="22">
        <f>SUM(D5:D20)</f>
        <v>765103.38</v>
      </c>
      <c r="E21" s="22">
        <f>SUM(E5:E20)</f>
        <v>432847.33</v>
      </c>
      <c r="F21" s="22"/>
    </row>
    <row r="22" s="13" customFormat="1" customHeight="1" spans="1:6">
      <c r="A22" s="23">
        <v>1</v>
      </c>
      <c r="B22" s="24" t="s">
        <v>236</v>
      </c>
      <c r="C22" s="25">
        <v>100000</v>
      </c>
      <c r="D22" s="25">
        <v>74700</v>
      </c>
      <c r="E22" s="25">
        <v>62488</v>
      </c>
      <c r="F22" s="25"/>
    </row>
    <row r="23" s="13" customFormat="1" customHeight="1" spans="1:6">
      <c r="A23" s="23">
        <v>2</v>
      </c>
      <c r="B23" s="24" t="s">
        <v>237</v>
      </c>
      <c r="C23" s="25">
        <v>113900</v>
      </c>
      <c r="D23" s="25">
        <v>54240</v>
      </c>
      <c r="E23" s="25">
        <v>34980</v>
      </c>
      <c r="F23" s="25"/>
    </row>
    <row r="24" s="13" customFormat="1" customHeight="1" spans="1:6">
      <c r="A24" s="23">
        <v>3</v>
      </c>
      <c r="B24" s="24" t="s">
        <v>238</v>
      </c>
      <c r="C24" s="25">
        <v>18700</v>
      </c>
      <c r="D24" s="25">
        <v>8000</v>
      </c>
      <c r="E24" s="25">
        <v>8000</v>
      </c>
      <c r="F24" s="25">
        <v>8000</v>
      </c>
    </row>
    <row r="25" s="13" customFormat="1" customHeight="1" spans="1:6">
      <c r="A25" s="23">
        <v>4</v>
      </c>
      <c r="B25" s="24" t="s">
        <v>239</v>
      </c>
      <c r="C25" s="25">
        <v>148400</v>
      </c>
      <c r="D25" s="25">
        <v>86500</v>
      </c>
      <c r="E25" s="25">
        <v>30287.33</v>
      </c>
      <c r="F25" s="25"/>
    </row>
    <row r="26" s="13" customFormat="1" customHeight="1" spans="1:6">
      <c r="A26" s="23">
        <v>5</v>
      </c>
      <c r="B26" s="24" t="s">
        <v>240</v>
      </c>
      <c r="C26" s="25">
        <v>476652</v>
      </c>
      <c r="D26" s="25">
        <v>11392</v>
      </c>
      <c r="E26" s="25">
        <v>11392</v>
      </c>
      <c r="F26" s="25">
        <v>11392</v>
      </c>
    </row>
    <row r="27" s="13" customFormat="1" customHeight="1" spans="1:6">
      <c r="A27" s="23">
        <v>6</v>
      </c>
      <c r="B27" s="24" t="s">
        <v>241</v>
      </c>
      <c r="C27" s="25">
        <v>385920</v>
      </c>
      <c r="D27" s="25">
        <v>21720</v>
      </c>
      <c r="E27" s="25">
        <v>21720</v>
      </c>
      <c r="F27" s="25">
        <v>21720</v>
      </c>
    </row>
    <row r="28" s="13" customFormat="1" customHeight="1" spans="1:6">
      <c r="A28" s="23">
        <v>7</v>
      </c>
      <c r="B28" s="24" t="s">
        <v>239</v>
      </c>
      <c r="C28" s="25">
        <v>318700</v>
      </c>
      <c r="D28" s="25">
        <v>100000</v>
      </c>
      <c r="E28" s="25">
        <v>100000</v>
      </c>
      <c r="F28" s="25"/>
    </row>
    <row r="29" s="13" customFormat="1" customHeight="1" spans="1:6">
      <c r="A29" s="23">
        <v>8</v>
      </c>
      <c r="B29" s="26" t="s">
        <v>242</v>
      </c>
      <c r="C29" s="25">
        <v>400000</v>
      </c>
      <c r="D29" s="25">
        <v>200000</v>
      </c>
      <c r="E29" s="25">
        <v>1000</v>
      </c>
      <c r="F29" s="25"/>
    </row>
    <row r="30" s="13" customFormat="1" customHeight="1" spans="1:6">
      <c r="A30" s="23">
        <v>9</v>
      </c>
      <c r="B30" s="26" t="s">
        <v>243</v>
      </c>
      <c r="C30" s="25">
        <f>200000+50000</f>
        <v>250000</v>
      </c>
      <c r="D30" s="25">
        <f>12500+50000</f>
        <v>62500</v>
      </c>
      <c r="E30" s="25">
        <v>62500</v>
      </c>
      <c r="F30" s="25"/>
    </row>
    <row r="31" s="13" customFormat="1" customHeight="1" spans="1:6">
      <c r="A31" s="23">
        <v>10</v>
      </c>
      <c r="B31" s="26" t="s">
        <v>244</v>
      </c>
      <c r="C31" s="25">
        <v>5603</v>
      </c>
      <c r="D31" s="25">
        <v>761</v>
      </c>
      <c r="E31" s="25">
        <v>761</v>
      </c>
      <c r="F31" s="25">
        <v>761</v>
      </c>
    </row>
    <row r="32" s="13" customFormat="1" customHeight="1" spans="1:6">
      <c r="A32" s="23">
        <v>11</v>
      </c>
      <c r="B32" s="24" t="s">
        <v>245</v>
      </c>
      <c r="C32" s="25">
        <v>226145</v>
      </c>
      <c r="D32" s="25">
        <v>46495</v>
      </c>
      <c r="E32" s="25">
        <v>46495</v>
      </c>
      <c r="F32" s="25"/>
    </row>
    <row r="33" s="13" customFormat="1" customHeight="1" spans="1:6">
      <c r="A33" s="23">
        <v>12</v>
      </c>
      <c r="B33" s="24" t="s">
        <v>246</v>
      </c>
      <c r="C33" s="25">
        <v>50000</v>
      </c>
      <c r="D33" s="25">
        <v>6</v>
      </c>
      <c r="E33" s="25">
        <v>6</v>
      </c>
      <c r="F33" s="25">
        <v>6</v>
      </c>
    </row>
    <row r="34" s="13" customFormat="1" customHeight="1" spans="1:6">
      <c r="A34" s="23">
        <v>13</v>
      </c>
      <c r="B34" s="24" t="s">
        <v>240</v>
      </c>
      <c r="C34" s="25">
        <v>833600</v>
      </c>
      <c r="D34" s="25">
        <v>3800</v>
      </c>
      <c r="E34" s="25">
        <v>3800</v>
      </c>
      <c r="F34" s="25">
        <v>3800</v>
      </c>
    </row>
    <row r="35" s="13" customFormat="1" customHeight="1" spans="1:6">
      <c r="A35" s="23">
        <v>14</v>
      </c>
      <c r="B35" s="24" t="s">
        <v>247</v>
      </c>
      <c r="C35" s="25">
        <v>30200</v>
      </c>
      <c r="D35" s="25">
        <v>17317.34</v>
      </c>
      <c r="E35" s="25">
        <v>15937.35</v>
      </c>
      <c r="F35" s="25"/>
    </row>
    <row r="36" s="13" customFormat="1" customHeight="1" spans="1:6">
      <c r="A36" s="23">
        <v>15</v>
      </c>
      <c r="B36" s="24" t="s">
        <v>248</v>
      </c>
      <c r="C36" s="25">
        <v>254600</v>
      </c>
      <c r="D36" s="25">
        <v>35796</v>
      </c>
      <c r="E36" s="25">
        <v>35796</v>
      </c>
      <c r="F36" s="25">
        <v>35796</v>
      </c>
    </row>
    <row r="37" s="13" customFormat="1" customHeight="1" spans="1:6">
      <c r="A37" s="23">
        <v>16</v>
      </c>
      <c r="B37" s="24" t="s">
        <v>249</v>
      </c>
      <c r="C37" s="25">
        <v>92880.2</v>
      </c>
      <c r="D37" s="25">
        <v>4280.2</v>
      </c>
      <c r="E37" s="25">
        <v>4280.2</v>
      </c>
      <c r="F37" s="25">
        <v>4280.2</v>
      </c>
    </row>
    <row r="38" s="13" customFormat="1" customHeight="1" spans="1:6">
      <c r="A38" s="23">
        <v>17</v>
      </c>
      <c r="B38" s="24" t="s">
        <v>250</v>
      </c>
      <c r="C38" s="25">
        <v>400000</v>
      </c>
      <c r="D38" s="25">
        <v>100000</v>
      </c>
      <c r="E38" s="25">
        <v>0</v>
      </c>
      <c r="F38" s="25"/>
    </row>
    <row r="39" s="13" customFormat="1" customHeight="1" spans="1:6">
      <c r="A39" s="27"/>
      <c r="B39" s="20" t="s">
        <v>235</v>
      </c>
      <c r="C39" s="22">
        <f>SUM(C22:C38)</f>
        <v>4105300.2</v>
      </c>
      <c r="D39" s="22">
        <f>SUM(D22:D38)</f>
        <v>827507.54</v>
      </c>
      <c r="E39" s="22">
        <f>SUM(E22:E38)</f>
        <v>439442.88</v>
      </c>
      <c r="F39" s="22"/>
    </row>
    <row r="40" s="13" customFormat="1" customHeight="1" spans="1:6">
      <c r="A40" s="27"/>
      <c r="B40" s="28" t="s">
        <v>251</v>
      </c>
      <c r="C40" s="22">
        <f>C39+C21</f>
        <v>4870403.58</v>
      </c>
      <c r="D40" s="22">
        <f>D39+D21</f>
        <v>1592610.92</v>
      </c>
      <c r="E40" s="22">
        <f>E39+E21</f>
        <v>872290.21</v>
      </c>
      <c r="F40" s="22"/>
    </row>
    <row r="41" s="13" customFormat="1" customHeight="1" spans="1:6">
      <c r="A41" s="23">
        <v>1</v>
      </c>
      <c r="B41" s="24" t="s">
        <v>252</v>
      </c>
      <c r="C41" s="25">
        <f>10000+10000+17900</f>
        <v>37900</v>
      </c>
      <c r="D41" s="25">
        <f>10000+10000+17900</f>
        <v>37900</v>
      </c>
      <c r="E41" s="25">
        <v>0</v>
      </c>
      <c r="F41" s="25"/>
    </row>
    <row r="42" s="13" customFormat="1" customHeight="1" spans="1:6">
      <c r="A42" s="23">
        <v>2</v>
      </c>
      <c r="B42" s="24" t="s">
        <v>253</v>
      </c>
      <c r="C42" s="25">
        <v>80000</v>
      </c>
      <c r="D42" s="25">
        <v>80000</v>
      </c>
      <c r="E42" s="25">
        <v>64000</v>
      </c>
      <c r="F42" s="25"/>
    </row>
    <row r="43" s="13" customFormat="1" customHeight="1" spans="1:6">
      <c r="A43" s="23">
        <v>3</v>
      </c>
      <c r="B43" s="26" t="s">
        <v>254</v>
      </c>
      <c r="C43" s="25">
        <v>886105</v>
      </c>
      <c r="D43" s="25">
        <v>886105</v>
      </c>
      <c r="E43" s="25">
        <v>20000</v>
      </c>
      <c r="F43" s="25"/>
    </row>
    <row r="44" s="13" customFormat="1" ht="22" customHeight="1" spans="1:6">
      <c r="A44" s="23">
        <v>4</v>
      </c>
      <c r="B44" s="23" t="s">
        <v>255</v>
      </c>
      <c r="C44" s="25">
        <v>141912</v>
      </c>
      <c r="D44" s="25">
        <v>141912</v>
      </c>
      <c r="E44" s="25">
        <v>51348</v>
      </c>
      <c r="F44" s="25"/>
    </row>
    <row r="45" s="13" customFormat="1" customHeight="1" spans="1:6">
      <c r="A45" s="23">
        <v>5</v>
      </c>
      <c r="B45" s="26" t="s">
        <v>256</v>
      </c>
      <c r="C45" s="25">
        <v>8000</v>
      </c>
      <c r="D45" s="25">
        <v>8000</v>
      </c>
      <c r="E45" s="25">
        <v>8000</v>
      </c>
      <c r="F45" s="25"/>
    </row>
    <row r="46" s="13" customFormat="1" customHeight="1" spans="1:6">
      <c r="A46" s="23">
        <v>6</v>
      </c>
      <c r="B46" s="26" t="s">
        <v>257</v>
      </c>
      <c r="C46" s="25">
        <v>100000</v>
      </c>
      <c r="D46" s="25">
        <v>100000</v>
      </c>
      <c r="E46" s="25">
        <v>100000</v>
      </c>
      <c r="F46" s="25"/>
    </row>
    <row r="47" s="13" customFormat="1" customHeight="1" spans="1:6">
      <c r="A47" s="23">
        <v>7</v>
      </c>
      <c r="B47" s="24" t="s">
        <v>258</v>
      </c>
      <c r="C47" s="25">
        <v>80000</v>
      </c>
      <c r="D47" s="25">
        <v>80000</v>
      </c>
      <c r="E47" s="25">
        <v>80000</v>
      </c>
      <c r="F47" s="25"/>
    </row>
    <row r="48" s="13" customFormat="1" customHeight="1" spans="1:6">
      <c r="A48" s="23">
        <v>8</v>
      </c>
      <c r="B48" s="24" t="s">
        <v>259</v>
      </c>
      <c r="C48" s="25">
        <v>79572</v>
      </c>
      <c r="D48" s="25">
        <v>79572</v>
      </c>
      <c r="E48" s="25">
        <v>0</v>
      </c>
      <c r="F48" s="25"/>
    </row>
    <row r="49" s="13" customFormat="1" customHeight="1" spans="1:6">
      <c r="A49" s="23">
        <v>9</v>
      </c>
      <c r="B49" s="24" t="s">
        <v>260</v>
      </c>
      <c r="C49" s="25">
        <v>6880</v>
      </c>
      <c r="D49" s="25">
        <v>6880</v>
      </c>
      <c r="E49" s="25">
        <v>0</v>
      </c>
      <c r="F49" s="25"/>
    </row>
    <row r="50" s="13" customFormat="1" ht="31" customHeight="1" spans="1:6">
      <c r="A50" s="23">
        <v>10</v>
      </c>
      <c r="B50" s="24" t="s">
        <v>261</v>
      </c>
      <c r="C50" s="25">
        <v>107400</v>
      </c>
      <c r="D50" s="25">
        <v>107400</v>
      </c>
      <c r="E50" s="25">
        <v>106300</v>
      </c>
      <c r="F50" s="25"/>
    </row>
    <row r="51" s="13" customFormat="1" customHeight="1" spans="1:6">
      <c r="A51" s="23">
        <v>11</v>
      </c>
      <c r="B51" s="26" t="s">
        <v>262</v>
      </c>
      <c r="C51" s="25">
        <v>23000</v>
      </c>
      <c r="D51" s="25">
        <v>23000</v>
      </c>
      <c r="E51" s="25">
        <v>8600</v>
      </c>
      <c r="F51" s="25"/>
    </row>
    <row r="52" s="13" customFormat="1" customHeight="1" spans="1:6">
      <c r="A52" s="27"/>
      <c r="B52" s="20" t="s">
        <v>235</v>
      </c>
      <c r="C52" s="22">
        <f>SUM(C41:C51)</f>
        <v>1550769</v>
      </c>
      <c r="D52" s="22">
        <f>SUM(D41:D51)</f>
        <v>1550769</v>
      </c>
      <c r="E52" s="22">
        <f>SUM(E41:E51)</f>
        <v>438248</v>
      </c>
      <c r="F52" s="22"/>
    </row>
    <row r="53" s="13" customFormat="1" ht="58" customHeight="1" spans="1:6">
      <c r="A53" s="23">
        <v>1</v>
      </c>
      <c r="B53" s="24" t="s">
        <v>263</v>
      </c>
      <c r="C53" s="25">
        <f>854900+418300</f>
        <v>1273200</v>
      </c>
      <c r="D53" s="25">
        <f>729624.91+337064.02</f>
        <v>1066688.93</v>
      </c>
      <c r="E53" s="25">
        <v>0</v>
      </c>
      <c r="F53" s="25"/>
    </row>
    <row r="54" s="13" customFormat="1" customHeight="1" spans="1:6">
      <c r="A54" s="23">
        <v>2</v>
      </c>
      <c r="B54" s="24" t="s">
        <v>264</v>
      </c>
      <c r="C54" s="25">
        <v>1025100</v>
      </c>
      <c r="D54" s="25">
        <v>810900</v>
      </c>
      <c r="E54" s="25">
        <v>284752</v>
      </c>
      <c r="F54" s="25">
        <v>284752</v>
      </c>
    </row>
    <row r="55" s="13" customFormat="1" customHeight="1" spans="1:6">
      <c r="A55" s="23">
        <v>3</v>
      </c>
      <c r="B55" s="24" t="s">
        <v>265</v>
      </c>
      <c r="C55" s="25">
        <f>200000+154500+199140+43200</f>
        <v>596840</v>
      </c>
      <c r="D55" s="25">
        <f>100000+154500+80680.1+43200</f>
        <v>378380.1</v>
      </c>
      <c r="E55" s="25">
        <v>0</v>
      </c>
      <c r="F55" s="25"/>
    </row>
    <row r="56" s="13" customFormat="1" customHeight="1" spans="1:6">
      <c r="A56" s="23">
        <v>4</v>
      </c>
      <c r="B56" s="24" t="s">
        <v>266</v>
      </c>
      <c r="C56" s="25">
        <v>140000</v>
      </c>
      <c r="D56" s="25">
        <v>87500</v>
      </c>
      <c r="E56" s="25">
        <v>0</v>
      </c>
      <c r="F56" s="25"/>
    </row>
    <row r="57" s="13" customFormat="1" customHeight="1" spans="1:6">
      <c r="A57" s="23">
        <v>5</v>
      </c>
      <c r="B57" s="24" t="s">
        <v>267</v>
      </c>
      <c r="C57" s="25">
        <f>110730+161500</f>
        <v>272230</v>
      </c>
      <c r="D57" s="25">
        <f>50000+112300</f>
        <v>162300</v>
      </c>
      <c r="E57" s="25">
        <v>0</v>
      </c>
      <c r="F57" s="25"/>
    </row>
    <row r="58" s="13" customFormat="1" customHeight="1" spans="1:6">
      <c r="A58" s="23">
        <v>6</v>
      </c>
      <c r="B58" s="26" t="s">
        <v>268</v>
      </c>
      <c r="C58" s="25">
        <v>120000</v>
      </c>
      <c r="D58" s="25">
        <v>52921</v>
      </c>
      <c r="E58" s="25">
        <v>52926</v>
      </c>
      <c r="F58" s="25"/>
    </row>
    <row r="59" s="13" customFormat="1" customHeight="1" spans="1:6">
      <c r="A59" s="23">
        <v>7</v>
      </c>
      <c r="B59" s="24" t="s">
        <v>269</v>
      </c>
      <c r="C59" s="25">
        <v>231000</v>
      </c>
      <c r="D59" s="25">
        <v>100000</v>
      </c>
      <c r="E59" s="25"/>
      <c r="F59" s="25"/>
    </row>
    <row r="60" s="13" customFormat="1" customHeight="1" spans="1:6">
      <c r="A60" s="23">
        <v>8</v>
      </c>
      <c r="B60" s="24" t="s">
        <v>270</v>
      </c>
      <c r="C60" s="25">
        <f>18700+214400</f>
        <v>233100</v>
      </c>
      <c r="D60" s="25">
        <f>8000+86660</f>
        <v>94660</v>
      </c>
      <c r="E60" s="25">
        <v>94660</v>
      </c>
      <c r="F60" s="25"/>
    </row>
    <row r="61" s="13" customFormat="1" customHeight="1" spans="1:6">
      <c r="A61" s="23">
        <v>9</v>
      </c>
      <c r="B61" s="26" t="s">
        <v>271</v>
      </c>
      <c r="C61" s="25">
        <f>230000+30000</f>
        <v>260000</v>
      </c>
      <c r="D61" s="29">
        <f>70000+14794</f>
        <v>84794</v>
      </c>
      <c r="E61" s="29">
        <v>84794</v>
      </c>
      <c r="F61" s="29"/>
    </row>
    <row r="62" s="13" customFormat="1" customHeight="1" spans="1:6">
      <c r="A62" s="23">
        <v>10</v>
      </c>
      <c r="B62" s="26" t="s">
        <v>268</v>
      </c>
      <c r="C62" s="25">
        <v>60000</v>
      </c>
      <c r="D62" s="25">
        <v>13605</v>
      </c>
      <c r="E62" s="25">
        <v>0</v>
      </c>
      <c r="F62" s="25"/>
    </row>
    <row r="63" s="13" customFormat="1" customHeight="1" spans="1:6">
      <c r="A63" s="23">
        <v>11</v>
      </c>
      <c r="B63" s="26" t="s">
        <v>272</v>
      </c>
      <c r="C63" s="25">
        <v>403700</v>
      </c>
      <c r="D63" s="25">
        <v>72700</v>
      </c>
      <c r="E63" s="25">
        <v>0</v>
      </c>
      <c r="F63" s="25"/>
    </row>
    <row r="64" s="13" customFormat="1" customHeight="1" spans="1:6">
      <c r="A64" s="23">
        <v>12</v>
      </c>
      <c r="B64" s="24" t="s">
        <v>273</v>
      </c>
      <c r="C64" s="25">
        <v>131000</v>
      </c>
      <c r="D64" s="25">
        <v>7800</v>
      </c>
      <c r="E64" s="25">
        <v>0</v>
      </c>
      <c r="F64" s="25"/>
    </row>
    <row r="65" s="13" customFormat="1" ht="21" customHeight="1" spans="1:6">
      <c r="A65" s="23">
        <v>13</v>
      </c>
      <c r="B65" s="24" t="s">
        <v>274</v>
      </c>
      <c r="C65" s="25">
        <v>252200</v>
      </c>
      <c r="D65" s="25">
        <v>8952.23</v>
      </c>
      <c r="E65" s="25">
        <v>0</v>
      </c>
      <c r="F65" s="25"/>
    </row>
    <row r="66" s="13" customFormat="1" customHeight="1" spans="1:6">
      <c r="A66" s="23">
        <v>14</v>
      </c>
      <c r="B66" s="26" t="s">
        <v>275</v>
      </c>
      <c r="C66" s="25">
        <v>303540</v>
      </c>
      <c r="D66" s="25">
        <v>5840</v>
      </c>
      <c r="E66" s="25">
        <v>5840</v>
      </c>
      <c r="F66" s="25"/>
    </row>
    <row r="67" s="13" customFormat="1" customHeight="1" spans="1:6">
      <c r="A67" s="23">
        <v>15</v>
      </c>
      <c r="B67" s="24" t="s">
        <v>276</v>
      </c>
      <c r="C67" s="25">
        <v>130800</v>
      </c>
      <c r="D67" s="25">
        <v>1197.94</v>
      </c>
      <c r="E67" s="25">
        <v>1197.84</v>
      </c>
      <c r="F67" s="25"/>
    </row>
    <row r="68" s="13" customFormat="1" customHeight="1" spans="1:6">
      <c r="A68" s="27"/>
      <c r="B68" s="20" t="s">
        <v>277</v>
      </c>
      <c r="C68" s="22">
        <f>SUM(C53:C67)</f>
        <v>5432710</v>
      </c>
      <c r="D68" s="22">
        <f>SUM(D53:D67)</f>
        <v>2948239.2</v>
      </c>
      <c r="E68" s="22">
        <f>SUM(E53:E67)</f>
        <v>524169.84</v>
      </c>
      <c r="F68" s="22"/>
    </row>
    <row r="69" s="13" customFormat="1" customHeight="1" spans="1:6">
      <c r="A69" s="24"/>
      <c r="B69" s="20" t="s">
        <v>278</v>
      </c>
      <c r="C69" s="22">
        <f>C68+C52</f>
        <v>6983479</v>
      </c>
      <c r="D69" s="22">
        <f>D68+D52</f>
        <v>4499008.2</v>
      </c>
      <c r="E69" s="22">
        <f>E68+E52</f>
        <v>962417.84</v>
      </c>
      <c r="F69" s="22"/>
    </row>
    <row r="70" s="13" customFormat="1" customHeight="1" spans="1:6">
      <c r="A70" s="20" t="s">
        <v>279</v>
      </c>
      <c r="B70" s="28"/>
      <c r="C70" s="22">
        <f>C69+C40</f>
        <v>11853882.58</v>
      </c>
      <c r="D70" s="22">
        <f>D69+D40</f>
        <v>6091619.12</v>
      </c>
      <c r="E70" s="22">
        <f>E69+E40</f>
        <v>1834708.05</v>
      </c>
      <c r="F70" s="22">
        <f>SUM(F8:F69)</f>
        <v>720127.42</v>
      </c>
    </row>
  </sheetData>
  <mergeCells count="2">
    <mergeCell ref="A2:F2"/>
    <mergeCell ref="A70:B7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G10" sqref="G10"/>
    </sheetView>
  </sheetViews>
  <sheetFormatPr defaultColWidth="9" defaultRowHeight="15.75" outlineLevelCol="6"/>
  <cols>
    <col min="1" max="1" width="6.125" style="1" customWidth="1"/>
    <col min="2" max="2" width="13.75" style="1" customWidth="1"/>
    <col min="3" max="3" width="15" style="1" customWidth="1"/>
    <col min="4" max="4" width="30.75" style="1" customWidth="1"/>
    <col min="5" max="5" width="22.375" style="1" customWidth="1"/>
    <col min="6" max="6" width="9.875" style="1" hidden="1" customWidth="1"/>
    <col min="7" max="7" width="41.375" style="2" customWidth="1"/>
    <col min="8" max="16384" width="9" style="1"/>
  </cols>
  <sheetData>
    <row r="1" ht="30" customHeight="1" spans="1:7">
      <c r="A1" s="3" t="s">
        <v>280</v>
      </c>
      <c r="B1" s="3" t="s">
        <v>281</v>
      </c>
      <c r="C1" s="3" t="s">
        <v>282</v>
      </c>
      <c r="D1" s="4" t="s">
        <v>283</v>
      </c>
      <c r="E1" s="3" t="s">
        <v>284</v>
      </c>
      <c r="F1" s="3" t="s">
        <v>285</v>
      </c>
      <c r="G1" s="5" t="s">
        <v>286</v>
      </c>
    </row>
    <row r="2" ht="45.75" spans="1:7">
      <c r="A2" s="3">
        <v>1</v>
      </c>
      <c r="B2" s="3" t="s">
        <v>287</v>
      </c>
      <c r="C2" s="3" t="s">
        <v>288</v>
      </c>
      <c r="D2" s="4" t="s">
        <v>289</v>
      </c>
      <c r="E2" s="3" t="s">
        <v>290</v>
      </c>
      <c r="F2" s="3"/>
      <c r="G2" s="6"/>
    </row>
    <row r="3" spans="1:7">
      <c r="A3" s="3"/>
      <c r="B3" s="3"/>
      <c r="C3" s="3"/>
      <c r="D3" s="4" t="s">
        <v>291</v>
      </c>
      <c r="E3" s="7">
        <v>1</v>
      </c>
      <c r="F3" s="3"/>
      <c r="G3" s="6"/>
    </row>
    <row r="4" spans="1:7">
      <c r="A4" s="3"/>
      <c r="B4" s="3"/>
      <c r="C4" s="3"/>
      <c r="D4" s="4" t="s">
        <v>292</v>
      </c>
      <c r="E4" s="7">
        <v>1</v>
      </c>
      <c r="F4" s="3"/>
      <c r="G4" s="6"/>
    </row>
    <row r="5" ht="70" customHeight="1" spans="1:7">
      <c r="A5" s="3">
        <v>2</v>
      </c>
      <c r="B5" s="3" t="s">
        <v>293</v>
      </c>
      <c r="C5" s="3" t="s">
        <v>294</v>
      </c>
      <c r="D5" s="8" t="s">
        <v>295</v>
      </c>
      <c r="E5" s="3" t="s">
        <v>296</v>
      </c>
      <c r="F5" s="9" t="s">
        <v>297</v>
      </c>
      <c r="G5" s="10" t="s">
        <v>298</v>
      </c>
    </row>
    <row r="6" ht="62" customHeight="1" spans="1:7">
      <c r="A6" s="3"/>
      <c r="B6" s="3"/>
      <c r="C6" s="3"/>
      <c r="D6" s="3" t="s">
        <v>299</v>
      </c>
      <c r="E6" s="7" t="s">
        <v>300</v>
      </c>
      <c r="F6" s="9"/>
      <c r="G6" s="11" t="s">
        <v>301</v>
      </c>
    </row>
    <row r="7" spans="1:7">
      <c r="A7" s="3"/>
      <c r="B7" s="3"/>
      <c r="C7" s="3"/>
      <c r="D7" s="3" t="s">
        <v>302</v>
      </c>
      <c r="E7" s="7">
        <v>1</v>
      </c>
      <c r="F7" s="9"/>
      <c r="G7" s="6"/>
    </row>
    <row r="8" spans="1:7">
      <c r="A8" s="3"/>
      <c r="B8" s="3"/>
      <c r="C8" s="3"/>
      <c r="D8" s="3" t="s">
        <v>303</v>
      </c>
      <c r="E8" s="7" t="s">
        <v>304</v>
      </c>
      <c r="F8" s="9"/>
      <c r="G8" s="6"/>
    </row>
    <row r="9" spans="1:7">
      <c r="A9" s="3"/>
      <c r="B9" s="3"/>
      <c r="C9" s="3" t="s">
        <v>305</v>
      </c>
      <c r="D9" s="3" t="s">
        <v>306</v>
      </c>
      <c r="E9" s="7" t="s">
        <v>307</v>
      </c>
      <c r="F9" s="9"/>
      <c r="G9" s="6"/>
    </row>
    <row r="10" spans="1:7">
      <c r="A10" s="3"/>
      <c r="B10" s="3"/>
      <c r="C10" s="3"/>
      <c r="D10" s="3" t="s">
        <v>308</v>
      </c>
      <c r="E10" s="7" t="s">
        <v>300</v>
      </c>
      <c r="F10" s="9"/>
      <c r="G10" s="6"/>
    </row>
    <row r="11" spans="1:7">
      <c r="A11" s="3"/>
      <c r="B11" s="3"/>
      <c r="C11" s="3"/>
      <c r="D11" s="3" t="s">
        <v>309</v>
      </c>
      <c r="E11" s="3" t="s">
        <v>290</v>
      </c>
      <c r="F11" s="9"/>
      <c r="G11" s="6"/>
    </row>
    <row r="12" spans="1:7">
      <c r="A12" s="3"/>
      <c r="B12" s="3"/>
      <c r="C12" s="3" t="s">
        <v>310</v>
      </c>
      <c r="D12" s="3" t="s">
        <v>311</v>
      </c>
      <c r="E12" s="7" t="s">
        <v>312</v>
      </c>
      <c r="F12" s="9"/>
      <c r="G12" s="6"/>
    </row>
    <row r="13" ht="28.5" spans="1:7">
      <c r="A13" s="3"/>
      <c r="B13" s="3"/>
      <c r="C13" s="3" t="s">
        <v>313</v>
      </c>
      <c r="D13" s="3" t="s">
        <v>314</v>
      </c>
      <c r="E13" s="3" t="s">
        <v>300</v>
      </c>
      <c r="F13" s="9"/>
      <c r="G13" s="6"/>
    </row>
    <row r="14" spans="1:7">
      <c r="A14" s="3"/>
      <c r="B14" s="3"/>
      <c r="C14" s="3" t="s">
        <v>315</v>
      </c>
      <c r="D14" s="3" t="s">
        <v>316</v>
      </c>
      <c r="E14" s="3" t="s">
        <v>304</v>
      </c>
      <c r="F14" s="9"/>
      <c r="G14" s="6"/>
    </row>
    <row r="15" spans="1:7">
      <c r="A15" s="3"/>
      <c r="B15" s="3"/>
      <c r="C15" s="3" t="s">
        <v>317</v>
      </c>
      <c r="D15" s="3" t="s">
        <v>318</v>
      </c>
      <c r="E15" s="3" t="s">
        <v>319</v>
      </c>
      <c r="F15" s="9"/>
      <c r="G15" s="6"/>
    </row>
    <row r="16" spans="1:7">
      <c r="A16" s="3"/>
      <c r="B16" s="3"/>
      <c r="C16" s="3"/>
      <c r="D16" s="3" t="s">
        <v>320</v>
      </c>
      <c r="E16" s="3" t="s">
        <v>304</v>
      </c>
      <c r="F16" s="9"/>
      <c r="G16" s="6"/>
    </row>
    <row r="17" spans="1:7">
      <c r="A17" s="3"/>
      <c r="B17" s="3"/>
      <c r="C17" s="3"/>
      <c r="D17" s="3" t="s">
        <v>321</v>
      </c>
      <c r="E17" s="3" t="s">
        <v>322</v>
      </c>
      <c r="F17" s="9"/>
      <c r="G17" s="6"/>
    </row>
    <row r="18" ht="28.5" spans="1:7">
      <c r="A18" s="3"/>
      <c r="B18" s="3"/>
      <c r="C18" s="3" t="s">
        <v>323</v>
      </c>
      <c r="D18" s="3" t="s">
        <v>324</v>
      </c>
      <c r="E18" s="3" t="s">
        <v>300</v>
      </c>
      <c r="F18" s="9"/>
      <c r="G18" s="6"/>
    </row>
    <row r="19" spans="1:7">
      <c r="A19" s="3"/>
      <c r="B19" s="3"/>
      <c r="C19" s="3"/>
      <c r="D19" s="3" t="s">
        <v>325</v>
      </c>
      <c r="E19" s="3" t="s">
        <v>300</v>
      </c>
      <c r="F19" s="9"/>
      <c r="G19" s="6"/>
    </row>
    <row r="20" spans="1:7">
      <c r="A20" s="3"/>
      <c r="B20" s="3"/>
      <c r="C20" s="3"/>
      <c r="D20" s="3" t="s">
        <v>326</v>
      </c>
      <c r="E20" s="3" t="s">
        <v>290</v>
      </c>
      <c r="F20" s="9"/>
      <c r="G20" s="6"/>
    </row>
    <row r="21" spans="1:7">
      <c r="A21" s="3"/>
      <c r="B21" s="3"/>
      <c r="C21" s="3" t="s">
        <v>327</v>
      </c>
      <c r="D21" s="3" t="s">
        <v>328</v>
      </c>
      <c r="E21" s="7">
        <v>1</v>
      </c>
      <c r="F21" s="9"/>
      <c r="G21" s="6"/>
    </row>
    <row r="22" ht="65" customHeight="1" spans="1:7">
      <c r="A22" s="3"/>
      <c r="C22" s="8" t="s">
        <v>329</v>
      </c>
      <c r="D22" s="12" t="s">
        <v>330</v>
      </c>
      <c r="E22" s="7" t="s">
        <v>331</v>
      </c>
      <c r="F22" s="9"/>
      <c r="G22" s="5" t="s">
        <v>332</v>
      </c>
    </row>
    <row r="23" ht="60" customHeight="1" spans="1:7">
      <c r="A23" s="3"/>
      <c r="B23" s="1" t="s">
        <v>333</v>
      </c>
      <c r="C23" s="8" t="s">
        <v>334</v>
      </c>
      <c r="D23" s="3" t="s">
        <v>335</v>
      </c>
      <c r="E23" s="3" t="s">
        <v>336</v>
      </c>
      <c r="F23" s="9" t="s">
        <v>337</v>
      </c>
      <c r="G23" s="6"/>
    </row>
    <row r="24" ht="28.5" spans="1:7">
      <c r="A24" s="3"/>
      <c r="B24" s="3" t="s">
        <v>338</v>
      </c>
      <c r="C24" s="3" t="s">
        <v>339</v>
      </c>
      <c r="D24" s="4" t="s">
        <v>340</v>
      </c>
      <c r="E24" s="3" t="s">
        <v>322</v>
      </c>
      <c r="F24" s="3"/>
      <c r="G24" s="6"/>
    </row>
    <row r="25" ht="28.5" spans="1:7">
      <c r="A25" s="3"/>
      <c r="B25" s="3"/>
      <c r="C25" s="3" t="s">
        <v>341</v>
      </c>
      <c r="D25" s="4" t="s">
        <v>342</v>
      </c>
      <c r="E25" s="7">
        <v>1</v>
      </c>
      <c r="F25" s="3"/>
      <c r="G25" s="6"/>
    </row>
    <row r="26" ht="27" spans="1:7">
      <c r="A26" s="3"/>
      <c r="B26" s="3" t="s">
        <v>343</v>
      </c>
      <c r="C26" s="3" t="s">
        <v>344</v>
      </c>
      <c r="D26" s="4" t="s">
        <v>345</v>
      </c>
      <c r="E26" s="3" t="s">
        <v>346</v>
      </c>
      <c r="F26" s="3"/>
      <c r="G26" s="5" t="s">
        <v>347</v>
      </c>
    </row>
    <row r="27" spans="1:7">
      <c r="A27" s="3"/>
      <c r="B27" s="3" t="s">
        <v>348</v>
      </c>
      <c r="C27" s="3" t="s">
        <v>349</v>
      </c>
      <c r="D27" s="4" t="s">
        <v>350</v>
      </c>
      <c r="E27" s="3" t="s">
        <v>336</v>
      </c>
      <c r="F27" s="3"/>
      <c r="G27" s="6"/>
    </row>
    <row r="28" spans="1:7">
      <c r="A28" s="3"/>
      <c r="B28" s="3" t="s">
        <v>351</v>
      </c>
      <c r="C28" s="3"/>
      <c r="D28" s="4"/>
      <c r="E28" s="3"/>
      <c r="F28" s="3"/>
      <c r="G28" s="6"/>
    </row>
    <row r="29" spans="1:7">
      <c r="A29" s="3"/>
      <c r="B29" s="3"/>
      <c r="C29" s="3"/>
      <c r="D29" s="4"/>
      <c r="E29" s="3"/>
      <c r="F29" s="3"/>
      <c r="G29" s="6"/>
    </row>
  </sheetData>
  <mergeCells count="1">
    <mergeCell ref="F5:F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现场抽查</vt:lpstr>
      <vt:lpstr>基础数据表 (更新)</vt:lpstr>
      <vt:lpstr>评分表</vt:lpstr>
      <vt:lpstr>项目支出明细表</vt:lpstr>
      <vt:lpstr>2019年清理财政可收回资金</vt:lpstr>
      <vt:lpstr>年度目标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lenove</cp:lastModifiedBy>
  <cp:revision>1</cp:revision>
  <dcterms:created xsi:type="dcterms:W3CDTF">1996-12-17T01:32:00Z</dcterms:created>
  <cp:lastPrinted>2018-08-19T01:03:00Z</cp:lastPrinted>
  <dcterms:modified xsi:type="dcterms:W3CDTF">2021-09-30T00:43:28Z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310C21D6E7464A5DAE8FF78446157634</vt:lpwstr>
  </property>
</Properties>
</file>